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V:\Economic Indicators\Perryman Group\2020\May\"/>
    </mc:Choice>
  </mc:AlternateContent>
  <xr:revisionPtr revIDLastSave="0" documentId="8_{BDA1407C-3957-4ADF-8FB8-747717039079}" xr6:coauthVersionLast="45" xr6:coauthVersionMax="45" xr10:uidLastSave="{00000000-0000-0000-0000-000000000000}"/>
  <bookViews>
    <workbookView xWindow="2295" yWindow="2295" windowWidth="16980" windowHeight="11790" tabRatio="923" xr2:uid="{00000000-000D-0000-FFFF-FFFF00000000}"/>
  </bookViews>
  <sheets>
    <sheet name="Contents" sheetId="7" r:id="rId1"/>
    <sheet name="Graphs" sheetId="20" state="hidden" r:id="rId2"/>
    <sheet name="Tables" sheetId="21" state="hidden" r:id="rId3"/>
    <sheet name="Midland Index" sheetId="9" r:id="rId4"/>
    <sheet name="Permian Basin Index" sheetId="22" r:id="rId5"/>
  </sheets>
  <calcPr calcId="19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1" i="21" l="1"/>
  <c r="A50" i="21"/>
  <c r="A49" i="21"/>
  <c r="A48" i="21"/>
  <c r="A47" i="21"/>
  <c r="A46" i="21"/>
  <c r="A45" i="21"/>
  <c r="A44" i="21"/>
  <c r="A43" i="21"/>
  <c r="A42" i="21"/>
  <c r="A41" i="21"/>
  <c r="Z114" i="20"/>
  <c r="Y114" i="20"/>
  <c r="X114" i="20"/>
  <c r="W114" i="20"/>
  <c r="V114" i="20"/>
  <c r="U114" i="20"/>
  <c r="T114" i="20"/>
  <c r="S114" i="20"/>
  <c r="R114" i="20"/>
  <c r="Q114" i="20"/>
  <c r="P114" i="20"/>
  <c r="Z113" i="20"/>
  <c r="Y113" i="20"/>
  <c r="X113" i="20"/>
  <c r="W113" i="20"/>
  <c r="V113" i="20"/>
  <c r="U113" i="20"/>
  <c r="T113" i="20"/>
  <c r="S113" i="20"/>
  <c r="R113" i="20"/>
  <c r="Q113" i="20"/>
  <c r="P113" i="20"/>
  <c r="Z112" i="20"/>
  <c r="Y112" i="20"/>
  <c r="X112" i="20"/>
  <c r="W112" i="20"/>
  <c r="V112" i="20"/>
  <c r="U112" i="20"/>
  <c r="T112" i="20"/>
  <c r="S112" i="20"/>
  <c r="R112" i="20"/>
  <c r="Q112" i="20"/>
  <c r="Z31" i="20"/>
  <c r="Y31" i="20"/>
  <c r="X31" i="20"/>
  <c r="W31" i="20"/>
  <c r="V31" i="20"/>
  <c r="U31" i="20"/>
  <c r="T31" i="20"/>
  <c r="S31" i="20"/>
  <c r="R31" i="20"/>
  <c r="Q31" i="20"/>
  <c r="Z30" i="20"/>
  <c r="Y30" i="20"/>
  <c r="X30" i="20"/>
  <c r="W30" i="20"/>
  <c r="V30" i="20"/>
  <c r="U30" i="20"/>
  <c r="T30" i="20"/>
  <c r="S30" i="20"/>
  <c r="R30" i="20"/>
  <c r="Q30" i="20"/>
  <c r="P31" i="20"/>
  <c r="P30" i="20"/>
  <c r="R29" i="20"/>
  <c r="S29" i="20"/>
  <c r="T29" i="20"/>
  <c r="U29" i="20"/>
  <c r="V29" i="20"/>
  <c r="W29" i="20"/>
  <c r="X29" i="20"/>
  <c r="Y29" i="20"/>
  <c r="Z29" i="20"/>
  <c r="Q29" i="20"/>
  <c r="A32" i="21"/>
  <c r="A9" i="21"/>
  <c r="B17" i="21"/>
  <c r="R32" i="20" l="1"/>
  <c r="V32" i="20"/>
  <c r="Z32" i="20"/>
  <c r="A5" i="21"/>
  <c r="A4" i="21"/>
  <c r="A38" i="21"/>
  <c r="A28" i="21"/>
  <c r="A27" i="21"/>
  <c r="A26" i="21"/>
  <c r="A25" i="21"/>
  <c r="A24" i="21"/>
  <c r="A23" i="21"/>
  <c r="A22" i="21"/>
  <c r="A21" i="21"/>
  <c r="A20" i="21"/>
  <c r="A19" i="21"/>
  <c r="A18" i="21"/>
  <c r="A15" i="21"/>
  <c r="B3" i="21"/>
  <c r="C40" i="21"/>
  <c r="C3" i="21"/>
  <c r="C17" i="21"/>
  <c r="B40" i="21"/>
  <c r="X115" i="20" l="1"/>
  <c r="Y115" i="20"/>
  <c r="Y32" i="20"/>
  <c r="Q32" i="20"/>
  <c r="X32" i="20"/>
  <c r="T115" i="20"/>
  <c r="S32" i="20"/>
  <c r="T32" i="20"/>
  <c r="W115" i="20"/>
  <c r="S115" i="20"/>
  <c r="U115" i="20"/>
  <c r="Q115" i="20"/>
  <c r="V115" i="20"/>
  <c r="W32" i="20"/>
  <c r="R115" i="20"/>
  <c r="Z115" i="20"/>
  <c r="U32" i="20"/>
  <c r="B48" i="21"/>
  <c r="C51" i="21"/>
  <c r="B24" i="21"/>
  <c r="C48" i="21"/>
  <c r="C45" i="21"/>
  <c r="C41" i="21"/>
  <c r="C22" i="21"/>
  <c r="C49" i="21"/>
  <c r="C44" i="21"/>
  <c r="B23" i="21"/>
  <c r="C23" i="21"/>
  <c r="B20" i="21"/>
  <c r="C21" i="21"/>
  <c r="C46" i="21"/>
  <c r="B49" i="21"/>
  <c r="C25" i="21"/>
  <c r="C26" i="21"/>
  <c r="B28" i="21"/>
  <c r="C28" i="21"/>
  <c r="B47" i="21"/>
  <c r="B41" i="21"/>
  <c r="B44" i="21"/>
  <c r="B45" i="21"/>
  <c r="B19" i="21"/>
  <c r="B25" i="21"/>
  <c r="C27" i="21"/>
  <c r="B46" i="21"/>
  <c r="B42" i="21"/>
  <c r="C43" i="21"/>
  <c r="C24" i="21"/>
  <c r="B18" i="21"/>
  <c r="C20" i="21"/>
  <c r="B51" i="21"/>
  <c r="B50" i="21"/>
  <c r="C42" i="21"/>
  <c r="C47" i="21"/>
  <c r="B22" i="21"/>
  <c r="C50" i="21"/>
  <c r="B43" i="21"/>
  <c r="C18" i="21"/>
  <c r="B26" i="21"/>
  <c r="C19" i="21"/>
  <c r="B21" i="21"/>
  <c r="B27" i="21"/>
  <c r="B12" i="21" l="1"/>
  <c r="D41" i="21"/>
  <c r="D28" i="21"/>
  <c r="B13" i="21" s="1"/>
  <c r="C4" i="21"/>
  <c r="D22" i="21"/>
  <c r="B5" i="21"/>
  <c r="D24" i="21"/>
  <c r="D50" i="21"/>
  <c r="D45" i="21"/>
  <c r="D26" i="21"/>
  <c r="D42" i="21"/>
  <c r="D25" i="21"/>
  <c r="D43" i="21"/>
  <c r="D47" i="21"/>
  <c r="D48" i="21"/>
  <c r="D46" i="21"/>
  <c r="D49" i="21"/>
  <c r="D20" i="21"/>
  <c r="D27" i="21"/>
  <c r="D23" i="21"/>
  <c r="D21" i="21"/>
  <c r="D18" i="21"/>
  <c r="D51" i="21"/>
  <c r="B36" i="21" s="1"/>
  <c r="B35" i="21"/>
  <c r="C5" i="21"/>
  <c r="D19" i="21"/>
  <c r="D44" i="21"/>
  <c r="B4" i="21"/>
  <c r="D4" i="21" l="1"/>
  <c r="D5" i="21"/>
</calcChain>
</file>

<file path=xl/sharedStrings.xml><?xml version="1.0" encoding="utf-8"?>
<sst xmlns="http://schemas.openxmlformats.org/spreadsheetml/2006/main" count="55" uniqueCount="35">
  <si>
    <t>Energy</t>
  </si>
  <si>
    <t>Retail</t>
  </si>
  <si>
    <t>Real Estate</t>
  </si>
  <si>
    <t>Construction</t>
  </si>
  <si>
    <t>Period</t>
  </si>
  <si>
    <t>The Perryman Group</t>
  </si>
  <si>
    <t>www.perrymangroup.com</t>
  </si>
  <si>
    <t>Tables</t>
  </si>
  <si>
    <t>Manufacturing</t>
  </si>
  <si>
    <t>Current Index Reading</t>
  </si>
  <si>
    <t>Industry</t>
  </si>
  <si>
    <t>RECENT RESULTS (2012=100)</t>
  </si>
  <si>
    <t>RESULTS BY INDUSTRY (2012=100)</t>
  </si>
  <si>
    <t>Change</t>
  </si>
  <si>
    <t>Region</t>
  </si>
  <si>
    <t>SUMMARY RESULTS BY REGION (2012=100)</t>
  </si>
  <si>
    <t>DIFF</t>
  </si>
  <si>
    <t>Midland Economic Index, by Industry</t>
  </si>
  <si>
    <t>Financial Services</t>
  </si>
  <si>
    <t>Professional &amp; Business Services</t>
  </si>
  <si>
    <t>Health Care</t>
  </si>
  <si>
    <t>Other Activity</t>
  </si>
  <si>
    <t>Midland Composite</t>
  </si>
  <si>
    <t>Midland</t>
  </si>
  <si>
    <t>Permian Basin</t>
  </si>
  <si>
    <t>Change from Previous Month</t>
  </si>
  <si>
    <t>MIDLAND &amp; PERMIAN BASIN INDICES</t>
  </si>
  <si>
    <t>Midland &amp; Permian Basin Economic Index: May 2020</t>
  </si>
  <si>
    <t>Table 1 - Midland Economic Index, Results by Industry</t>
  </si>
  <si>
    <t>Table 2 - Permian Basin Economic Index, Results by Industry</t>
  </si>
  <si>
    <t>UPDATE HISTORICAL CHARTS MANUALLY</t>
  </si>
  <si>
    <t>Permian Basin Composite</t>
  </si>
  <si>
    <t>Permian Basin Economic Index, by Industry</t>
  </si>
  <si>
    <t>Units: 100 = 2012</t>
  </si>
  <si>
    <t>Hospitality &amp; Tourism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</si>
</sst>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_);\(#,##0.0\)"/>
    <numFmt numFmtId="166" formatCode="\+0.0;\-0.0"/>
    <numFmt numFmtId="167" formatCode="yyyy\-mm"/>
    <numFmt numFmtId="168" formatCode="mmmm"/>
  </numFmts>
  <fonts count="23">
    <font>
      <sz val="12"/>
      <name val="Arial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2"/>
      <name val="Lato Black"/>
      <family val="2"/>
    </font>
    <font>
      <sz val="28"/>
      <name val="Lato Black"/>
      <family val="2"/>
    </font>
    <font>
      <sz val="16"/>
      <name val="Lato Black"/>
      <family val="2"/>
    </font>
    <font>
      <sz val="12"/>
      <name val="Lato"/>
      <family val="2"/>
    </font>
    <font>
      <u/>
      <sz val="12"/>
      <color theme="10"/>
      <name val="Arial"/>
      <family val="2"/>
    </font>
    <font>
      <u/>
      <sz val="12"/>
      <color theme="10"/>
      <name val="Lato"/>
      <family val="2"/>
    </font>
    <font>
      <b/>
      <sz val="12"/>
      <name val="Lato"/>
      <family val="2"/>
    </font>
    <font>
      <b/>
      <sz val="14"/>
      <name val="Lato"/>
      <family val="2"/>
    </font>
    <font>
      <sz val="11"/>
      <name val="Lato"/>
      <family val="2"/>
    </font>
    <font>
      <sz val="9"/>
      <name val="Lato"/>
      <family val="2"/>
    </font>
    <font>
      <b/>
      <sz val="11"/>
      <name val="Lato"/>
      <family val="2"/>
    </font>
    <font>
      <b/>
      <sz val="11"/>
      <color theme="0"/>
      <name val="Lato"/>
      <family val="2"/>
    </font>
    <font>
      <b/>
      <sz val="16"/>
      <color theme="0"/>
      <name val="Lato"/>
      <family val="2"/>
    </font>
    <font>
      <sz val="12"/>
      <color theme="0"/>
      <name val="Lato"/>
      <family val="2"/>
    </font>
    <font>
      <b/>
      <sz val="12"/>
      <color theme="0"/>
      <name val="Lato"/>
      <family val="2"/>
    </font>
    <font>
      <b/>
      <sz val="28"/>
      <name val="Arial"/>
      <family val="2"/>
    </font>
    <font>
      <u/>
      <sz val="12"/>
      <color theme="8"/>
      <name val="Lato"/>
      <family val="2"/>
    </font>
    <font>
      <sz val="12"/>
      <color theme="8"/>
      <name val="Lato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2" borderId="0"/>
    <xf numFmtId="0" fontId="9" fillId="2" borderId="0" applyNumberFormat="0" applyFill="0" applyBorder="0" applyAlignment="0" applyProtection="0"/>
  </cellStyleXfs>
  <cellXfs count="88">
    <xf numFmtId="0" fontId="0" fillId="2" borderId="0" xfId="0" applyNumberFormat="1"/>
    <xf numFmtId="164" fontId="0" fillId="2" borderId="0" xfId="0" applyNumberFormat="1"/>
    <xf numFmtId="164" fontId="2" fillId="3" borderId="3" xfId="0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4" fontId="4" fillId="3" borderId="1" xfId="0" applyNumberFormat="1" applyFont="1" applyFill="1" applyBorder="1" applyAlignment="1">
      <alignment vertical="center"/>
    </xf>
    <xf numFmtId="164" fontId="0" fillId="3" borderId="1" xfId="0" applyNumberFormat="1" applyFill="1" applyBorder="1" applyAlignment="1">
      <alignment horizontal="right" vertical="center"/>
    </xf>
    <xf numFmtId="165" fontId="0" fillId="2" borderId="0" xfId="0" applyNumberFormat="1" applyAlignment="1">
      <alignment horizontal="right" vertical="center"/>
    </xf>
    <xf numFmtId="165" fontId="0" fillId="2" borderId="0" xfId="0" applyNumberFormat="1"/>
    <xf numFmtId="165" fontId="0" fillId="4" borderId="0" xfId="0" applyNumberFormat="1" applyFill="1" applyAlignment="1">
      <alignment horizontal="right" vertical="center"/>
    </xf>
    <xf numFmtId="0" fontId="0" fillId="0" borderId="0" xfId="0" applyNumberFormat="1" applyFill="1"/>
    <xf numFmtId="0" fontId="8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6" fillId="6" borderId="0" xfId="0" applyNumberFormat="1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15" fillId="0" borderId="2" xfId="0" applyNumberFormat="1" applyFont="1" applyFill="1" applyBorder="1" applyAlignment="1">
      <alignment vertical="center"/>
    </xf>
    <xf numFmtId="164" fontId="15" fillId="0" borderId="2" xfId="0" applyNumberFormat="1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horizontal="right" vertical="center"/>
    </xf>
    <xf numFmtId="0" fontId="17" fillId="7" borderId="0" xfId="0" applyNumberFormat="1" applyFont="1" applyFill="1" applyBorder="1" applyAlignment="1">
      <alignment vertical="center"/>
    </xf>
    <xf numFmtId="0" fontId="18" fillId="7" borderId="0" xfId="0" applyNumberFormat="1" applyFont="1" applyFill="1" applyBorder="1" applyAlignment="1">
      <alignment vertical="center"/>
    </xf>
    <xf numFmtId="0" fontId="19" fillId="6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166" fontId="18" fillId="7" borderId="0" xfId="0" applyNumberFormat="1" applyFont="1" applyFill="1" applyBorder="1" applyAlignment="1">
      <alignment vertical="center"/>
    </xf>
    <xf numFmtId="166" fontId="19" fillId="6" borderId="0" xfId="0" applyNumberFormat="1" applyFont="1" applyFill="1" applyBorder="1" applyAlignment="1">
      <alignment horizontal="right" vertical="center"/>
    </xf>
    <xf numFmtId="166" fontId="13" fillId="0" borderId="0" xfId="0" applyNumberFormat="1" applyFont="1" applyFill="1" applyBorder="1" applyAlignment="1">
      <alignment vertical="center"/>
    </xf>
    <xf numFmtId="166" fontId="15" fillId="0" borderId="2" xfId="0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vertical="center"/>
    </xf>
    <xf numFmtId="166" fontId="16" fillId="6" borderId="0" xfId="0" applyNumberFormat="1" applyFont="1" applyFill="1" applyBorder="1" applyAlignment="1">
      <alignment horizontal="right" vertical="center"/>
    </xf>
    <xf numFmtId="0" fontId="20" fillId="0" borderId="0" xfId="0" applyNumberFormat="1" applyFont="1" applyFill="1"/>
    <xf numFmtId="0" fontId="0" fillId="0" borderId="0" xfId="0" applyNumberFormat="1" applyFill="1" applyAlignment="1">
      <alignment vertical="center"/>
    </xf>
    <xf numFmtId="0" fontId="8" fillId="2" borderId="5" xfId="0" applyNumberFormat="1" applyFont="1" applyBorder="1" applyAlignment="1">
      <alignment vertical="center"/>
    </xf>
    <xf numFmtId="0" fontId="8" fillId="2" borderId="3" xfId="0" applyNumberFormat="1" applyFont="1" applyBorder="1" applyAlignment="1">
      <alignment vertical="center"/>
    </xf>
    <xf numFmtId="0" fontId="8" fillId="2" borderId="6" xfId="0" applyNumberFormat="1" applyFont="1" applyBorder="1" applyAlignment="1">
      <alignment vertical="center"/>
    </xf>
    <xf numFmtId="0" fontId="8" fillId="2" borderId="9" xfId="0" applyNumberFormat="1" applyFont="1" applyBorder="1" applyAlignment="1">
      <alignment vertical="center"/>
    </xf>
    <xf numFmtId="0" fontId="8" fillId="2" borderId="0" xfId="0" applyNumberFormat="1" applyFont="1" applyBorder="1" applyAlignment="1">
      <alignment vertical="center"/>
    </xf>
    <xf numFmtId="0" fontId="8" fillId="2" borderId="10" xfId="0" applyNumberFormat="1" applyFont="1" applyBorder="1" applyAlignment="1">
      <alignment vertical="center"/>
    </xf>
    <xf numFmtId="0" fontId="0" fillId="0" borderId="4" xfId="0" applyNumberFormat="1" applyFill="1" applyBorder="1" applyAlignment="1">
      <alignment horizontal="right" vertical="center"/>
    </xf>
    <xf numFmtId="0" fontId="8" fillId="2" borderId="12" xfId="0" applyNumberFormat="1" applyFont="1" applyBorder="1" applyAlignment="1">
      <alignment vertical="center"/>
    </xf>
    <xf numFmtId="0" fontId="8" fillId="2" borderId="13" xfId="0" applyNumberFormat="1" applyFont="1" applyBorder="1" applyAlignment="1">
      <alignment vertical="center"/>
    </xf>
    <xf numFmtId="0" fontId="8" fillId="2" borderId="14" xfId="0" applyNumberFormat="1" applyFont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8" fillId="9" borderId="9" xfId="0" applyNumberFormat="1" applyFont="1" applyFill="1" applyBorder="1"/>
    <xf numFmtId="0" fontId="11" fillId="9" borderId="0" xfId="0" applyNumberFormat="1" applyFont="1" applyFill="1" applyBorder="1"/>
    <xf numFmtId="0" fontId="8" fillId="9" borderId="0" xfId="0" applyNumberFormat="1" applyFont="1" applyFill="1" applyBorder="1"/>
    <xf numFmtId="0" fontId="8" fillId="9" borderId="5" xfId="0" applyNumberFormat="1" applyFont="1" applyFill="1" applyBorder="1"/>
    <xf numFmtId="0" fontId="8" fillId="9" borderId="3" xfId="0" applyNumberFormat="1" applyFont="1" applyFill="1" applyBorder="1"/>
    <xf numFmtId="0" fontId="8" fillId="9" borderId="6" xfId="0" applyNumberFormat="1" applyFont="1" applyFill="1" applyBorder="1"/>
    <xf numFmtId="0" fontId="8" fillId="9" borderId="1" xfId="0" applyNumberFormat="1" applyFont="1" applyFill="1" applyBorder="1"/>
    <xf numFmtId="0" fontId="8" fillId="9" borderId="10" xfId="0" applyNumberFormat="1" applyFont="1" applyFill="1" applyBorder="1"/>
    <xf numFmtId="0" fontId="8" fillId="9" borderId="7" xfId="0" applyNumberFormat="1" applyFont="1" applyFill="1" applyBorder="1"/>
    <xf numFmtId="0" fontId="8" fillId="9" borderId="8" xfId="0" applyNumberFormat="1" applyFont="1" applyFill="1" applyBorder="1"/>
    <xf numFmtId="0" fontId="0" fillId="2" borderId="0" xfId="0" applyNumberFormat="1" applyAlignment="1">
      <alignment vertical="center"/>
    </xf>
    <xf numFmtId="164" fontId="1" fillId="5" borderId="2" xfId="0" applyNumberFormat="1" applyFont="1" applyFill="1" applyBorder="1" applyAlignment="1">
      <alignment horizontal="center" vertical="center" wrapText="1"/>
    </xf>
    <xf numFmtId="167" fontId="2" fillId="3" borderId="3" xfId="0" applyNumberFormat="1" applyFont="1" applyFill="1" applyBorder="1" applyAlignment="1">
      <alignment vertical="center"/>
    </xf>
    <xf numFmtId="167" fontId="3" fillId="3" borderId="1" xfId="0" applyNumberFormat="1" applyFont="1" applyFill="1" applyBorder="1" applyAlignment="1">
      <alignment vertical="center"/>
    </xf>
    <xf numFmtId="167" fontId="1" fillId="5" borderId="4" xfId="0" applyNumberFormat="1" applyFont="1" applyFill="1" applyBorder="1" applyAlignment="1">
      <alignment horizontal="center" vertical="center" wrapText="1"/>
    </xf>
    <xf numFmtId="167" fontId="0" fillId="4" borderId="0" xfId="0" applyNumberFormat="1" applyFill="1" applyAlignment="1">
      <alignment horizontal="center" vertical="center"/>
    </xf>
    <xf numFmtId="167" fontId="0" fillId="2" borderId="0" xfId="0" applyNumberFormat="1"/>
    <xf numFmtId="168" fontId="16" fillId="6" borderId="0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horizontal="right" vertical="center"/>
    </xf>
    <xf numFmtId="166" fontId="13" fillId="0" borderId="1" xfId="0" applyNumberFormat="1" applyFont="1" applyFill="1" applyBorder="1" applyAlignment="1">
      <alignment vertical="center"/>
    </xf>
    <xf numFmtId="168" fontId="8" fillId="2" borderId="12" xfId="0" applyNumberFormat="1" applyFont="1" applyBorder="1" applyAlignment="1">
      <alignment vertical="center"/>
    </xf>
    <xf numFmtId="168" fontId="8" fillId="2" borderId="13" xfId="0" applyNumberFormat="1" applyFont="1" applyBorder="1" applyAlignment="1">
      <alignment vertical="center"/>
    </xf>
    <xf numFmtId="0" fontId="10" fillId="9" borderId="0" xfId="1" applyNumberFormat="1" applyFont="1" applyFill="1" applyBorder="1" applyAlignment="1">
      <alignment horizontal="left"/>
    </xf>
    <xf numFmtId="166" fontId="8" fillId="2" borderId="7" xfId="0" applyNumberFormat="1" applyFont="1" applyBorder="1" applyAlignment="1">
      <alignment vertical="center"/>
    </xf>
    <xf numFmtId="0" fontId="8" fillId="2" borderId="7" xfId="0" applyNumberFormat="1" applyFont="1" applyBorder="1" applyAlignment="1">
      <alignment vertical="center"/>
    </xf>
    <xf numFmtId="166" fontId="8" fillId="2" borderId="1" xfId="0" applyNumberFormat="1" applyFont="1" applyBorder="1" applyAlignment="1">
      <alignment vertical="center"/>
    </xf>
    <xf numFmtId="166" fontId="8" fillId="2" borderId="8" xfId="0" applyNumberFormat="1" applyFont="1" applyBorder="1" applyAlignment="1">
      <alignment vertical="center"/>
    </xf>
    <xf numFmtId="0" fontId="9" fillId="9" borderId="0" xfId="1" applyNumberFormat="1" applyFill="1" applyBorder="1" applyAlignment="1">
      <alignment horizontal="left"/>
    </xf>
    <xf numFmtId="0" fontId="8" fillId="3" borderId="5" xfId="0" applyNumberFormat="1" applyFont="1" applyFill="1" applyBorder="1" applyAlignment="1">
      <alignment horizontal="center"/>
    </xf>
    <xf numFmtId="0" fontId="8" fillId="3" borderId="3" xfId="0" applyNumberFormat="1" applyFont="1" applyFill="1" applyBorder="1" applyAlignment="1">
      <alignment horizontal="center"/>
    </xf>
    <xf numFmtId="0" fontId="8" fillId="3" borderId="6" xfId="0" applyNumberFormat="1" applyFont="1" applyFill="1" applyBorder="1" applyAlignment="1">
      <alignment horizontal="center"/>
    </xf>
    <xf numFmtId="0" fontId="6" fillId="3" borderId="7" xfId="0" applyNumberFormat="1" applyFont="1" applyFill="1" applyBorder="1" applyAlignment="1">
      <alignment horizontal="center" vertical="top"/>
    </xf>
    <xf numFmtId="0" fontId="6" fillId="3" borderId="1" xfId="0" applyNumberFormat="1" applyFont="1" applyFill="1" applyBorder="1" applyAlignment="1">
      <alignment horizontal="center" vertical="top"/>
    </xf>
    <xf numFmtId="0" fontId="6" fillId="3" borderId="8" xfId="0" applyNumberFormat="1" applyFont="1" applyFill="1" applyBorder="1" applyAlignment="1">
      <alignment horizontal="center" vertical="top"/>
    </xf>
    <xf numFmtId="0" fontId="7" fillId="8" borderId="5" xfId="0" applyNumberFormat="1" applyFont="1" applyFill="1" applyBorder="1" applyAlignment="1">
      <alignment horizontal="center" vertical="center"/>
    </xf>
    <xf numFmtId="0" fontId="5" fillId="8" borderId="3" xfId="0" applyNumberFormat="1" applyFont="1" applyFill="1" applyBorder="1" applyAlignment="1">
      <alignment horizontal="center" vertical="center"/>
    </xf>
    <xf numFmtId="0" fontId="5" fillId="8" borderId="6" xfId="0" applyNumberFormat="1" applyFont="1" applyFill="1" applyBorder="1" applyAlignment="1">
      <alignment horizontal="center" vertical="center"/>
    </xf>
    <xf numFmtId="0" fontId="21" fillId="8" borderId="7" xfId="1" applyNumberFormat="1" applyFont="1" applyFill="1" applyBorder="1" applyAlignment="1">
      <alignment horizontal="center" vertical="center"/>
    </xf>
    <xf numFmtId="0" fontId="22" fillId="8" borderId="1" xfId="0" applyNumberFormat="1" applyFont="1" applyFill="1" applyBorder="1" applyAlignment="1">
      <alignment horizontal="center" vertical="center"/>
    </xf>
    <xf numFmtId="0" fontId="22" fillId="8" borderId="8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4" fillId="6" borderId="0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050621771866629E-2"/>
          <c:y val="0.21746031746031746"/>
          <c:w val="0.92434076892055894"/>
          <c:h val="0.62699266758321881"/>
        </c:manualLayout>
      </c:layout>
      <c:lineChart>
        <c:grouping val="standard"/>
        <c:varyColors val="0"/>
        <c:ser>
          <c:idx val="2"/>
          <c:order val="0"/>
          <c:tx>
            <c:strRef>
              <c:f>'Midland Index'!$L$3</c:f>
              <c:strCache>
                <c:ptCount val="1"/>
                <c:pt idx="0">
                  <c:v>Midland Composite</c:v>
                </c:pt>
              </c:strCache>
            </c:strRef>
          </c:tx>
          <c:spPr>
            <a:ln w="508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'Midland Index'!$A$4:$A$128</c:f>
              <c:numCache>
                <c:formatCode>yyyy\-mm</c:formatCode>
                <c:ptCount val="125"/>
                <c:pt idx="0">
                  <c:v>40209</c:v>
                </c:pt>
                <c:pt idx="1">
                  <c:v>40237</c:v>
                </c:pt>
                <c:pt idx="2">
                  <c:v>40268</c:v>
                </c:pt>
                <c:pt idx="3">
                  <c:v>40298</c:v>
                </c:pt>
                <c:pt idx="4">
                  <c:v>40329</c:v>
                </c:pt>
                <c:pt idx="5">
                  <c:v>40359</c:v>
                </c:pt>
                <c:pt idx="6">
                  <c:v>40390</c:v>
                </c:pt>
                <c:pt idx="7">
                  <c:v>40421</c:v>
                </c:pt>
                <c:pt idx="8">
                  <c:v>40451</c:v>
                </c:pt>
                <c:pt idx="9">
                  <c:v>40482</c:v>
                </c:pt>
                <c:pt idx="10">
                  <c:v>40512</c:v>
                </c:pt>
                <c:pt idx="11">
                  <c:v>40543</c:v>
                </c:pt>
                <c:pt idx="12">
                  <c:v>40574</c:v>
                </c:pt>
                <c:pt idx="13">
                  <c:v>40602</c:v>
                </c:pt>
                <c:pt idx="14">
                  <c:v>40633</c:v>
                </c:pt>
                <c:pt idx="15">
                  <c:v>40663</c:v>
                </c:pt>
                <c:pt idx="16">
                  <c:v>40694</c:v>
                </c:pt>
                <c:pt idx="17">
                  <c:v>40724</c:v>
                </c:pt>
                <c:pt idx="18">
                  <c:v>40755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40877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42308</c:v>
                </c:pt>
                <c:pt idx="70">
                  <c:v>42338</c:v>
                </c:pt>
                <c:pt idx="71">
                  <c:v>42369</c:v>
                </c:pt>
                <c:pt idx="72">
                  <c:v>42400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42521</c:v>
                </c:pt>
                <c:pt idx="77">
                  <c:v>42551</c:v>
                </c:pt>
                <c:pt idx="78">
                  <c:v>42582</c:v>
                </c:pt>
                <c:pt idx="79">
                  <c:v>42613</c:v>
                </c:pt>
                <c:pt idx="80">
                  <c:v>42643</c:v>
                </c:pt>
                <c:pt idx="81">
                  <c:v>42674</c:v>
                </c:pt>
                <c:pt idx="82">
                  <c:v>42704</c:v>
                </c:pt>
                <c:pt idx="83">
                  <c:v>42735</c:v>
                </c:pt>
                <c:pt idx="84">
                  <c:v>42766</c:v>
                </c:pt>
                <c:pt idx="85">
                  <c:v>42794</c:v>
                </c:pt>
                <c:pt idx="86">
                  <c:v>42825</c:v>
                </c:pt>
                <c:pt idx="87">
                  <c:v>42855</c:v>
                </c:pt>
                <c:pt idx="88">
                  <c:v>42886</c:v>
                </c:pt>
                <c:pt idx="89">
                  <c:v>42916</c:v>
                </c:pt>
                <c:pt idx="90">
                  <c:v>42947</c:v>
                </c:pt>
                <c:pt idx="91">
                  <c:v>42978</c:v>
                </c:pt>
                <c:pt idx="92">
                  <c:v>43008</c:v>
                </c:pt>
                <c:pt idx="93">
                  <c:v>43039</c:v>
                </c:pt>
                <c:pt idx="94">
                  <c:v>43069</c:v>
                </c:pt>
                <c:pt idx="95">
                  <c:v>43100</c:v>
                </c:pt>
                <c:pt idx="96">
                  <c:v>43131</c:v>
                </c:pt>
                <c:pt idx="97">
                  <c:v>43159</c:v>
                </c:pt>
                <c:pt idx="98">
                  <c:v>43190</c:v>
                </c:pt>
                <c:pt idx="99">
                  <c:v>43220</c:v>
                </c:pt>
                <c:pt idx="100">
                  <c:v>43251</c:v>
                </c:pt>
                <c:pt idx="101">
                  <c:v>43281</c:v>
                </c:pt>
                <c:pt idx="102">
                  <c:v>43312</c:v>
                </c:pt>
                <c:pt idx="103">
                  <c:v>43343</c:v>
                </c:pt>
                <c:pt idx="104">
                  <c:v>43373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</c:numCache>
            </c:numRef>
          </c:cat>
          <c:val>
            <c:numRef>
              <c:f>'Midland Index'!$L$4:$L$128</c:f>
              <c:numCache>
                <c:formatCode>#,##0.0_);\(#,##0.0\)</c:formatCode>
                <c:ptCount val="125"/>
                <c:pt idx="0">
                  <c:v>72.310313263672967</c:v>
                </c:pt>
                <c:pt idx="1">
                  <c:v>73.191762589376779</c:v>
                </c:pt>
                <c:pt idx="2">
                  <c:v>75.643693526110212</c:v>
                </c:pt>
                <c:pt idx="3">
                  <c:v>78.482109905288837</c:v>
                </c:pt>
                <c:pt idx="4">
                  <c:v>75.718463351094528</c:v>
                </c:pt>
                <c:pt idx="5">
                  <c:v>78.300220609292552</c:v>
                </c:pt>
                <c:pt idx="6">
                  <c:v>79.150050027619116</c:v>
                </c:pt>
                <c:pt idx="7">
                  <c:v>79.973662978128004</c:v>
                </c:pt>
                <c:pt idx="8">
                  <c:v>79.869788056987588</c:v>
                </c:pt>
                <c:pt idx="9">
                  <c:v>81.782245928235454</c:v>
                </c:pt>
                <c:pt idx="10">
                  <c:v>82.851478045237073</c:v>
                </c:pt>
                <c:pt idx="11">
                  <c:v>84.310583573576764</c:v>
                </c:pt>
                <c:pt idx="12">
                  <c:v>86.417173684870633</c:v>
                </c:pt>
                <c:pt idx="13">
                  <c:v>86.409497183068922</c:v>
                </c:pt>
                <c:pt idx="14">
                  <c:v>90.604316632654815</c:v>
                </c:pt>
                <c:pt idx="15">
                  <c:v>92.512372899374043</c:v>
                </c:pt>
                <c:pt idx="16">
                  <c:v>92.709178978529408</c:v>
                </c:pt>
                <c:pt idx="17">
                  <c:v>92.153889348575902</c:v>
                </c:pt>
                <c:pt idx="18">
                  <c:v>94.181170321985988</c:v>
                </c:pt>
                <c:pt idx="19">
                  <c:v>92.418749098958486</c:v>
                </c:pt>
                <c:pt idx="20">
                  <c:v>92.047039907289218</c:v>
                </c:pt>
                <c:pt idx="21">
                  <c:v>92.547282998877762</c:v>
                </c:pt>
                <c:pt idx="22">
                  <c:v>95.511155584599678</c:v>
                </c:pt>
                <c:pt idx="23">
                  <c:v>95.753569098195683</c:v>
                </c:pt>
                <c:pt idx="24">
                  <c:v>97.705944166381244</c:v>
                </c:pt>
                <c:pt idx="25">
                  <c:v>98.847528602767042</c:v>
                </c:pt>
                <c:pt idx="26">
                  <c:v>99.826865918148528</c:v>
                </c:pt>
                <c:pt idx="27">
                  <c:v>100.55811223921202</c:v>
                </c:pt>
                <c:pt idx="28">
                  <c:v>100.54926146137515</c:v>
                </c:pt>
                <c:pt idx="29">
                  <c:v>98.753816849358884</c:v>
                </c:pt>
                <c:pt idx="30">
                  <c:v>100.75400006692736</c:v>
                </c:pt>
                <c:pt idx="31">
                  <c:v>102.57710290204706</c:v>
                </c:pt>
                <c:pt idx="32">
                  <c:v>101.58238983300724</c:v>
                </c:pt>
                <c:pt idx="33">
                  <c:v>100.85367961970877</c:v>
                </c:pt>
                <c:pt idx="34">
                  <c:v>99.173606840510345</c:v>
                </c:pt>
                <c:pt idx="35">
                  <c:v>98.859591902609864</c:v>
                </c:pt>
                <c:pt idx="36">
                  <c:v>101.32281496460679</c:v>
                </c:pt>
                <c:pt idx="37">
                  <c:v>101.18344876284367</c:v>
                </c:pt>
                <c:pt idx="38">
                  <c:v>100.90171352071785</c:v>
                </c:pt>
                <c:pt idx="39">
                  <c:v>101.39606740782347</c:v>
                </c:pt>
                <c:pt idx="40">
                  <c:v>102.2786949831986</c:v>
                </c:pt>
                <c:pt idx="41">
                  <c:v>103.09765708949585</c:v>
                </c:pt>
                <c:pt idx="42">
                  <c:v>105.91947550506487</c:v>
                </c:pt>
                <c:pt idx="43">
                  <c:v>107.09718668415844</c:v>
                </c:pt>
                <c:pt idx="44">
                  <c:v>107.20087416554883</c:v>
                </c:pt>
                <c:pt idx="45">
                  <c:v>105.72348176709099</c:v>
                </c:pt>
                <c:pt idx="46">
                  <c:v>104.77028861095798</c:v>
                </c:pt>
                <c:pt idx="47">
                  <c:v>106.48422378054835</c:v>
                </c:pt>
                <c:pt idx="48">
                  <c:v>107.93280332575196</c:v>
                </c:pt>
                <c:pt idx="49">
                  <c:v>109.4748674267435</c:v>
                </c:pt>
                <c:pt idx="50">
                  <c:v>110.22022174188459</c:v>
                </c:pt>
                <c:pt idx="51">
                  <c:v>113.96686521515915</c:v>
                </c:pt>
                <c:pt idx="52">
                  <c:v>114.63746596550305</c:v>
                </c:pt>
                <c:pt idx="53">
                  <c:v>117.63059660051086</c:v>
                </c:pt>
                <c:pt idx="54">
                  <c:v>117.70146054978491</c:v>
                </c:pt>
                <c:pt idx="55">
                  <c:v>116.50515783873374</c:v>
                </c:pt>
                <c:pt idx="56">
                  <c:v>116.15182290022844</c:v>
                </c:pt>
                <c:pt idx="57">
                  <c:v>115.63067299732496</c:v>
                </c:pt>
                <c:pt idx="58">
                  <c:v>113.45317020132049</c:v>
                </c:pt>
                <c:pt idx="59">
                  <c:v>108.85146053707486</c:v>
                </c:pt>
                <c:pt idx="60">
                  <c:v>102.45699605106442</c:v>
                </c:pt>
                <c:pt idx="61">
                  <c:v>97.037334035481877</c:v>
                </c:pt>
                <c:pt idx="62">
                  <c:v>93.29995364149913</c:v>
                </c:pt>
                <c:pt idx="63">
                  <c:v>91.635912141516172</c:v>
                </c:pt>
                <c:pt idx="64">
                  <c:v>91.752722980435394</c:v>
                </c:pt>
                <c:pt idx="65">
                  <c:v>91.729426075726238</c:v>
                </c:pt>
                <c:pt idx="66">
                  <c:v>89.094092444235031</c:v>
                </c:pt>
                <c:pt idx="67">
                  <c:v>86.94128296460795</c:v>
                </c:pt>
                <c:pt idx="68">
                  <c:v>86.951996480648958</c:v>
                </c:pt>
                <c:pt idx="69">
                  <c:v>86.001453487146875</c:v>
                </c:pt>
                <c:pt idx="70">
                  <c:v>84.261056030225504</c:v>
                </c:pt>
                <c:pt idx="71">
                  <c:v>82.76115913741414</c:v>
                </c:pt>
                <c:pt idx="72">
                  <c:v>80.989867792494621</c:v>
                </c:pt>
                <c:pt idx="73">
                  <c:v>79.13090370948332</c:v>
                </c:pt>
                <c:pt idx="74">
                  <c:v>80.052987826537532</c:v>
                </c:pt>
                <c:pt idx="75">
                  <c:v>78.517576146025064</c:v>
                </c:pt>
                <c:pt idx="76">
                  <c:v>79.595016511100354</c:v>
                </c:pt>
                <c:pt idx="77">
                  <c:v>80.455948004932026</c:v>
                </c:pt>
                <c:pt idx="78">
                  <c:v>80.273465649894561</c:v>
                </c:pt>
                <c:pt idx="79">
                  <c:v>81.898714702381341</c:v>
                </c:pt>
                <c:pt idx="80">
                  <c:v>81.843304112562549</c:v>
                </c:pt>
                <c:pt idx="81">
                  <c:v>83.275497201790614</c:v>
                </c:pt>
                <c:pt idx="82">
                  <c:v>82.941738253971451</c:v>
                </c:pt>
                <c:pt idx="83">
                  <c:v>85.945429888547949</c:v>
                </c:pt>
                <c:pt idx="84">
                  <c:v>88.2703839463977</c:v>
                </c:pt>
                <c:pt idx="85">
                  <c:v>89.578615934919313</c:v>
                </c:pt>
                <c:pt idx="86">
                  <c:v>90.91679583584849</c:v>
                </c:pt>
                <c:pt idx="87">
                  <c:v>93.058939257410785</c:v>
                </c:pt>
                <c:pt idx="88">
                  <c:v>94.632505171710434</c:v>
                </c:pt>
                <c:pt idx="89">
                  <c:v>96.300098565439043</c:v>
                </c:pt>
                <c:pt idx="90">
                  <c:v>97.777660320067213</c:v>
                </c:pt>
                <c:pt idx="91">
                  <c:v>99.223926756214354</c:v>
                </c:pt>
                <c:pt idx="92">
                  <c:v>100.46473235305994</c:v>
                </c:pt>
                <c:pt idx="93">
                  <c:v>101.77809061456756</c:v>
                </c:pt>
                <c:pt idx="94">
                  <c:v>103.54977259020121</c:v>
                </c:pt>
                <c:pt idx="95">
                  <c:v>105.24071301855341</c:v>
                </c:pt>
                <c:pt idx="96">
                  <c:v>109.07340777307208</c:v>
                </c:pt>
                <c:pt idx="97">
                  <c:v>111.20995091098851</c:v>
                </c:pt>
                <c:pt idx="98">
                  <c:v>113.54218900766178</c:v>
                </c:pt>
                <c:pt idx="99">
                  <c:v>116.46175360194756</c:v>
                </c:pt>
                <c:pt idx="100">
                  <c:v>119.88501228874586</c:v>
                </c:pt>
                <c:pt idx="101">
                  <c:v>120.90554504638455</c:v>
                </c:pt>
                <c:pt idx="102">
                  <c:v>123.19583886152303</c:v>
                </c:pt>
                <c:pt idx="103">
                  <c:v>123.66963050811142</c:v>
                </c:pt>
                <c:pt idx="104">
                  <c:v>125.45458469525336</c:v>
                </c:pt>
                <c:pt idx="105">
                  <c:v>125.98951555313838</c:v>
                </c:pt>
                <c:pt idx="106">
                  <c:v>123.58464884971076</c:v>
                </c:pt>
                <c:pt idx="107">
                  <c:v>121.97183803997201</c:v>
                </c:pt>
                <c:pt idx="108">
                  <c:v>122.63426483191743</c:v>
                </c:pt>
                <c:pt idx="109">
                  <c:v>123.46974474458469</c:v>
                </c:pt>
                <c:pt idx="110">
                  <c:v>124.75183809690046</c:v>
                </c:pt>
                <c:pt idx="111">
                  <c:v>126.3157227620224</c:v>
                </c:pt>
                <c:pt idx="112">
                  <c:v>125.36392633648775</c:v>
                </c:pt>
                <c:pt idx="113">
                  <c:v>123.74011930721886</c:v>
                </c:pt>
                <c:pt idx="114">
                  <c:v>125.00627501312802</c:v>
                </c:pt>
                <c:pt idx="115">
                  <c:v>124.11744267326138</c:v>
                </c:pt>
                <c:pt idx="116">
                  <c:v>122.38294720632652</c:v>
                </c:pt>
                <c:pt idx="117">
                  <c:v>121.7319742819447</c:v>
                </c:pt>
                <c:pt idx="118">
                  <c:v>120.74833368156867</c:v>
                </c:pt>
                <c:pt idx="119">
                  <c:v>121.93215781429258</c:v>
                </c:pt>
                <c:pt idx="120">
                  <c:v>121.23425990448537</c:v>
                </c:pt>
                <c:pt idx="121">
                  <c:v>119.78567078044951</c:v>
                </c:pt>
                <c:pt idx="122">
                  <c:v>116.53601287238902</c:v>
                </c:pt>
                <c:pt idx="123">
                  <c:v>96.506868560866849</c:v>
                </c:pt>
                <c:pt idx="124">
                  <c:v>90.134650431035681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85-475F-B320-4939588C8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374016"/>
        <c:axId val="109490688"/>
      </c:lineChart>
      <c:dateAx>
        <c:axId val="172374016"/>
        <c:scaling>
          <c:orientation val="minMax"/>
        </c:scaling>
        <c:delete val="0"/>
        <c:axPos val="b"/>
        <c:numFmt formatCode="yyyy" sourceLinked="0"/>
        <c:majorTickMark val="none"/>
        <c:minorTickMark val="out"/>
        <c:tickLblPos val="nextTo"/>
        <c:spPr>
          <a:ln w="25400"/>
        </c:spPr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109490688"/>
        <c:crosses val="autoZero"/>
        <c:auto val="1"/>
        <c:lblOffset val="100"/>
        <c:baseTimeUnit val="months"/>
        <c:majorUnit val="12"/>
        <c:majorTimeUnit val="months"/>
        <c:minorUnit val="4"/>
        <c:minorTimeUnit val="months"/>
      </c:dateAx>
      <c:valAx>
        <c:axId val="109490688"/>
        <c:scaling>
          <c:orientation val="minMax"/>
          <c:max val="160"/>
          <c:min val="40"/>
        </c:scaling>
        <c:delete val="0"/>
        <c:axPos val="l"/>
        <c:majorGridlines>
          <c:spPr>
            <a:ln w="25400"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prstDash val="dash"/>
            </a:ln>
          </c:spPr>
        </c:minorGridlines>
        <c:numFmt formatCode="0" sourceLinked="0"/>
        <c:majorTickMark val="none"/>
        <c:minorTickMark val="none"/>
        <c:tickLblPos val="nextTo"/>
        <c:spPr>
          <a:ln w="25400"/>
        </c:spPr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172374016"/>
        <c:crosses val="autoZero"/>
        <c:crossBetween val="between"/>
        <c:majorUnit val="60"/>
        <c:min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983594133213199E-2"/>
          <c:y val="0.21672771672771673"/>
          <c:w val="0.92524024154526885"/>
          <c:h val="0.650668745746673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Graphs!$P$30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Graphs!$Q$29:$Z$29</c:f>
              <c:strCache>
                <c:ptCount val="10"/>
                <c:pt idx="0">
                  <c:v>Energy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Retail</c:v>
                </c:pt>
                <c:pt idx="4">
                  <c:v>Financial Services</c:v>
                </c:pt>
                <c:pt idx="5">
                  <c:v>Real Estate</c:v>
                </c:pt>
                <c:pt idx="6">
                  <c:v>Professional &amp; Business Services</c:v>
                </c:pt>
                <c:pt idx="7">
                  <c:v>Health Care</c:v>
                </c:pt>
                <c:pt idx="8">
                  <c:v>Hospitality &amp; Tourism</c:v>
                </c:pt>
                <c:pt idx="9">
                  <c:v>Other Activity</c:v>
                </c:pt>
              </c:strCache>
            </c:strRef>
          </c:cat>
          <c:val>
            <c:numRef>
              <c:f>Graphs!$Q$30:$Z$30</c:f>
              <c:numCache>
                <c:formatCode>General</c:formatCode>
                <c:ptCount val="10"/>
                <c:pt idx="0">
                  <c:v>83.356631354752167</c:v>
                </c:pt>
                <c:pt idx="1">
                  <c:v>127.89494576992465</c:v>
                </c:pt>
                <c:pt idx="2">
                  <c:v>122.89104815341928</c:v>
                </c:pt>
                <c:pt idx="3">
                  <c:v>103.90566481905536</c:v>
                </c:pt>
                <c:pt idx="4">
                  <c:v>218.39276056237853</c:v>
                </c:pt>
                <c:pt idx="5">
                  <c:v>153.04792504339261</c:v>
                </c:pt>
                <c:pt idx="6">
                  <c:v>115.83786042624321</c:v>
                </c:pt>
                <c:pt idx="7">
                  <c:v>89.952660131998755</c:v>
                </c:pt>
                <c:pt idx="8">
                  <c:v>87.895741459882842</c:v>
                </c:pt>
                <c:pt idx="9">
                  <c:v>130.21066229948428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9-4880-94F2-42AB03EF3C0E}"/>
            </c:ext>
          </c:extLst>
        </c:ser>
        <c:ser>
          <c:idx val="1"/>
          <c:order val="1"/>
          <c:tx>
            <c:strRef>
              <c:f>Graphs!$P$31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Graphs!$Q$29:$Z$29</c:f>
              <c:strCache>
                <c:ptCount val="10"/>
                <c:pt idx="0">
                  <c:v>Energy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Retail</c:v>
                </c:pt>
                <c:pt idx="4">
                  <c:v>Financial Services</c:v>
                </c:pt>
                <c:pt idx="5">
                  <c:v>Real Estate</c:v>
                </c:pt>
                <c:pt idx="6">
                  <c:v>Professional &amp; Business Services</c:v>
                </c:pt>
                <c:pt idx="7">
                  <c:v>Health Care</c:v>
                </c:pt>
                <c:pt idx="8">
                  <c:v>Hospitality &amp; Tourism</c:v>
                </c:pt>
                <c:pt idx="9">
                  <c:v>Other Activity</c:v>
                </c:pt>
              </c:strCache>
            </c:strRef>
          </c:cat>
          <c:val>
            <c:numRef>
              <c:f>Graphs!$Q$31:$Z$31</c:f>
              <c:numCache>
                <c:formatCode>General</c:formatCode>
                <c:ptCount val="10"/>
                <c:pt idx="0">
                  <c:v>74.239466705590161</c:v>
                </c:pt>
                <c:pt idx="1">
                  <c:v>121.05350272647881</c:v>
                </c:pt>
                <c:pt idx="2">
                  <c:v>116.2808318060348</c:v>
                </c:pt>
                <c:pt idx="3">
                  <c:v>108.14849123633017</c:v>
                </c:pt>
                <c:pt idx="4">
                  <c:v>217.98466688061126</c:v>
                </c:pt>
                <c:pt idx="5">
                  <c:v>159.93751716549227</c:v>
                </c:pt>
                <c:pt idx="6">
                  <c:v>114.44556260106469</c:v>
                </c:pt>
                <c:pt idx="7">
                  <c:v>88.309379283336597</c:v>
                </c:pt>
                <c:pt idx="8">
                  <c:v>105.02204962811821</c:v>
                </c:pt>
                <c:pt idx="9">
                  <c:v>136.9852200714075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9-4880-94F2-42AB03EF3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axId val="174113280"/>
        <c:axId val="109491840"/>
      </c:barChart>
      <c:catAx>
        <c:axId val="1741132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Lato" panose="020F0502020204030203" pitchFamily="34" charset="0"/>
              </a:defRPr>
            </a:pPr>
            <a:endParaRPr lang="en-US"/>
          </a:p>
        </c:txPr>
        <c:crossAx val="109491840"/>
        <c:crossesAt val="0"/>
        <c:auto val="1"/>
        <c:lblAlgn val="ctr"/>
        <c:lblOffset val="100"/>
        <c:noMultiLvlLbl val="0"/>
      </c:catAx>
      <c:valAx>
        <c:axId val="10949184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174113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8899104437087469E-2"/>
          <c:y val="0.19199503106983423"/>
          <c:w val="0.24063733507344345"/>
          <c:h val="7.419064604103974E-2"/>
        </c:manualLayout>
      </c:layout>
      <c:overlay val="0"/>
      <c:txPr>
        <a:bodyPr/>
        <a:lstStyle/>
        <a:p>
          <a:pPr>
            <a:defRPr sz="1800">
              <a:latin typeface="Lato" panose="020F050202020403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908859197694643E-2"/>
          <c:y val="0.14499389499389501"/>
          <c:w val="0.95412161603789747"/>
          <c:h val="0.72005582635503884"/>
        </c:manualLayout>
      </c:layout>
      <c:barChart>
        <c:barDir val="bar"/>
        <c:grouping val="clustered"/>
        <c:varyColors val="0"/>
        <c:ser>
          <c:idx val="0"/>
          <c:order val="0"/>
          <c:tx>
            <c:v>Change</c:v>
          </c:tx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>
                  <a:alpha val="6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B7A4-4118-9D4B-B753A83D5160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>
                  <a:alpha val="6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B7A4-4118-9D4B-B753A83D5160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>
                  <a:alpha val="6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4222-429B-95AB-B92655978E53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>
                  <a:alpha val="6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2-4222-429B-95AB-B92655978E5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222-429B-95AB-B92655978E53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>
                  <a:alpha val="6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A-B7A4-4118-9D4B-B753A83D5160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>
                  <a:alpha val="6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C-B7A4-4118-9D4B-B753A83D516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7A4-4118-9D4B-B753A83D5160}"/>
              </c:ext>
            </c:extLst>
          </c:dPt>
          <c:dLbls>
            <c:dLbl>
              <c:idx val="6"/>
              <c:layout>
                <c:manualLayout>
                  <c:x val="-3.9154602822104881E-2"/>
                  <c:y val="2.5435522482766576E-3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7A4-4118-9D4B-B753A83D5160}"/>
                </c:ext>
              </c:extLst>
            </c:dLbl>
            <c:dLbl>
              <c:idx val="7"/>
              <c:layout>
                <c:manualLayout>
                  <c:x val="-3.2010769013639612E-2"/>
                  <c:y val="2.5437525437525437E-3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7A4-4118-9D4B-B753A83D51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anchor="ctr" anchorCtr="1"/>
              <a:lstStyle/>
              <a:p>
                <a:pPr>
                  <a:defRPr sz="1200">
                    <a:latin typeface="Lato" panose="020F0502020204030203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Graphs!$Q$29:$Z$29</c:f>
              <c:strCache>
                <c:ptCount val="10"/>
                <c:pt idx="0">
                  <c:v>Energy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Retail</c:v>
                </c:pt>
                <c:pt idx="4">
                  <c:v>Financial Services</c:v>
                </c:pt>
                <c:pt idx="5">
                  <c:v>Real Estate</c:v>
                </c:pt>
                <c:pt idx="6">
                  <c:v>Professional &amp; Business Services</c:v>
                </c:pt>
                <c:pt idx="7">
                  <c:v>Health Care</c:v>
                </c:pt>
                <c:pt idx="8">
                  <c:v>Hospitality &amp; Tourism</c:v>
                </c:pt>
                <c:pt idx="9">
                  <c:v>Other Activity</c:v>
                </c:pt>
              </c:strCache>
            </c:strRef>
          </c:cat>
          <c:val>
            <c:numRef>
              <c:f>Graphs!$Q$32:$Z$32</c:f>
              <c:numCache>
                <c:formatCode>\+0.0;\-0.0</c:formatCode>
                <c:ptCount val="10"/>
                <c:pt idx="0">
                  <c:v>-9.1171646491620066</c:v>
                </c:pt>
                <c:pt idx="1">
                  <c:v>-6.8414430434458353</c:v>
                </c:pt>
                <c:pt idx="2">
                  <c:v>-6.6102163473844797</c:v>
                </c:pt>
                <c:pt idx="3">
                  <c:v>4.2428264172748129</c:v>
                </c:pt>
                <c:pt idx="4">
                  <c:v>-0.40809368176726935</c:v>
                </c:pt>
                <c:pt idx="5">
                  <c:v>6.889592122099657</c:v>
                </c:pt>
                <c:pt idx="6">
                  <c:v>-1.3922978251785167</c:v>
                </c:pt>
                <c:pt idx="7">
                  <c:v>-1.6432808486621582</c:v>
                </c:pt>
                <c:pt idx="8">
                  <c:v>17.126308168235369</c:v>
                </c:pt>
                <c:pt idx="9">
                  <c:v>6.7745577719232131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22-429B-95AB-B92655978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axId val="174116352"/>
        <c:axId val="174030848"/>
      </c:barChart>
      <c:catAx>
        <c:axId val="17411635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one"/>
        <c:crossAx val="174030848"/>
        <c:crosses val="autoZero"/>
        <c:auto val="1"/>
        <c:lblAlgn val="ctr"/>
        <c:lblOffset val="100"/>
        <c:noMultiLvlLbl val="0"/>
      </c:catAx>
      <c:valAx>
        <c:axId val="17403084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minorGridlines>
          <c:spPr>
            <a:ln w="15875">
              <a:prstDash val="dash"/>
            </a:ln>
          </c:spPr>
        </c:minorGridlines>
        <c:numFmt formatCode="\+0.0;\-0.0" sourceLinked="0"/>
        <c:majorTickMark val="none"/>
        <c:minorTickMark val="none"/>
        <c:tickLblPos val="low"/>
        <c:spPr>
          <a:ln w="38100"/>
        </c:spPr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174116352"/>
        <c:crosses val="autoZero"/>
        <c:crossBetween val="between"/>
        <c:minorUnit val="2.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983594133213199E-2"/>
          <c:y val="0.21672771672771673"/>
          <c:w val="0.92524024154526885"/>
          <c:h val="0.650668745746673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Graphs!$P$30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Graphs!$Q$29:$Z$29</c:f>
              <c:strCache>
                <c:ptCount val="10"/>
                <c:pt idx="0">
                  <c:v>Energy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Retail</c:v>
                </c:pt>
                <c:pt idx="4">
                  <c:v>Financial Services</c:v>
                </c:pt>
                <c:pt idx="5">
                  <c:v>Real Estate</c:v>
                </c:pt>
                <c:pt idx="6">
                  <c:v>Professional &amp; Business Services</c:v>
                </c:pt>
                <c:pt idx="7">
                  <c:v>Health Care</c:v>
                </c:pt>
                <c:pt idx="8">
                  <c:v>Hospitality &amp; Tourism</c:v>
                </c:pt>
                <c:pt idx="9">
                  <c:v>Other Activity</c:v>
                </c:pt>
              </c:strCache>
            </c:strRef>
          </c:cat>
          <c:val>
            <c:numRef>
              <c:f>Graphs!$Q$30:$Z$30</c:f>
              <c:numCache>
                <c:formatCode>General</c:formatCode>
                <c:ptCount val="10"/>
                <c:pt idx="0">
                  <c:v>83.356631354752167</c:v>
                </c:pt>
                <c:pt idx="1">
                  <c:v>127.89494576992465</c:v>
                </c:pt>
                <c:pt idx="2">
                  <c:v>122.89104815341928</c:v>
                </c:pt>
                <c:pt idx="3">
                  <c:v>103.90566481905536</c:v>
                </c:pt>
                <c:pt idx="4">
                  <c:v>218.39276056237853</c:v>
                </c:pt>
                <c:pt idx="5">
                  <c:v>153.04792504339261</c:v>
                </c:pt>
                <c:pt idx="6">
                  <c:v>115.83786042624321</c:v>
                </c:pt>
                <c:pt idx="7">
                  <c:v>89.952660131998755</c:v>
                </c:pt>
                <c:pt idx="8">
                  <c:v>87.895741459882842</c:v>
                </c:pt>
                <c:pt idx="9">
                  <c:v>130.21066229948428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9-4880-94F2-42AB03EF3C0E}"/>
            </c:ext>
          </c:extLst>
        </c:ser>
        <c:ser>
          <c:idx val="1"/>
          <c:order val="1"/>
          <c:tx>
            <c:strRef>
              <c:f>Graphs!$P$31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Graphs!$Q$29:$Z$29</c:f>
              <c:strCache>
                <c:ptCount val="10"/>
                <c:pt idx="0">
                  <c:v>Energy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Retail</c:v>
                </c:pt>
                <c:pt idx="4">
                  <c:v>Financial Services</c:v>
                </c:pt>
                <c:pt idx="5">
                  <c:v>Real Estate</c:v>
                </c:pt>
                <c:pt idx="6">
                  <c:v>Professional &amp; Business Services</c:v>
                </c:pt>
                <c:pt idx="7">
                  <c:v>Health Care</c:v>
                </c:pt>
                <c:pt idx="8">
                  <c:v>Hospitality &amp; Tourism</c:v>
                </c:pt>
                <c:pt idx="9">
                  <c:v>Other Activity</c:v>
                </c:pt>
              </c:strCache>
            </c:strRef>
          </c:cat>
          <c:val>
            <c:numRef>
              <c:f>Graphs!$Q$31:$Z$31</c:f>
              <c:numCache>
                <c:formatCode>General</c:formatCode>
                <c:ptCount val="10"/>
                <c:pt idx="0">
                  <c:v>74.239466705590161</c:v>
                </c:pt>
                <c:pt idx="1">
                  <c:v>121.05350272647881</c:v>
                </c:pt>
                <c:pt idx="2">
                  <c:v>116.2808318060348</c:v>
                </c:pt>
                <c:pt idx="3">
                  <c:v>108.14849123633017</c:v>
                </c:pt>
                <c:pt idx="4">
                  <c:v>217.98466688061126</c:v>
                </c:pt>
                <c:pt idx="5">
                  <c:v>159.93751716549227</c:v>
                </c:pt>
                <c:pt idx="6">
                  <c:v>114.44556260106469</c:v>
                </c:pt>
                <c:pt idx="7">
                  <c:v>88.309379283336597</c:v>
                </c:pt>
                <c:pt idx="8">
                  <c:v>105.02204962811821</c:v>
                </c:pt>
                <c:pt idx="9">
                  <c:v>136.9852200714075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9-4880-94F2-42AB03EF3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axId val="174261760"/>
        <c:axId val="174032576"/>
      </c:barChart>
      <c:catAx>
        <c:axId val="174261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Lato" panose="020F0502020204030203" pitchFamily="34" charset="0"/>
              </a:defRPr>
            </a:pPr>
            <a:endParaRPr lang="en-US"/>
          </a:p>
        </c:txPr>
        <c:crossAx val="174032576"/>
        <c:crossesAt val="0"/>
        <c:auto val="1"/>
        <c:lblAlgn val="ctr"/>
        <c:lblOffset val="100"/>
        <c:noMultiLvlLbl val="0"/>
      </c:catAx>
      <c:valAx>
        <c:axId val="17403257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174261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8899104437087469E-2"/>
          <c:y val="0.19199503106983423"/>
          <c:w val="0.24063733507344345"/>
          <c:h val="7.419064604103974E-2"/>
        </c:manualLayout>
      </c:layout>
      <c:overlay val="0"/>
      <c:txPr>
        <a:bodyPr/>
        <a:lstStyle/>
        <a:p>
          <a:pPr>
            <a:defRPr sz="1800">
              <a:latin typeface="Lato" panose="020F050202020403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908859197694643E-2"/>
          <c:y val="0.14499389499389501"/>
          <c:w val="0.95412161603789747"/>
          <c:h val="0.72005582635503884"/>
        </c:manualLayout>
      </c:layout>
      <c:barChart>
        <c:barDir val="bar"/>
        <c:grouping val="clustered"/>
        <c:varyColors val="0"/>
        <c:ser>
          <c:idx val="0"/>
          <c:order val="0"/>
          <c:tx>
            <c:v>Change</c:v>
          </c:tx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>
                  <a:alpha val="6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F146-45AF-AC41-1665B1B1D590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>
                  <a:alpha val="6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F146-45AF-AC41-1665B1B1D590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>
                  <a:alpha val="6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4222-429B-95AB-B92655978E53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>
                  <a:alpha val="6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2-4222-429B-95AB-B92655978E5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222-429B-95AB-B92655978E53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>
                  <a:alpha val="6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A-F146-45AF-AC41-1665B1B1D590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>
                  <a:alpha val="6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C-F146-45AF-AC41-1665B1B1D59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F146-45AF-AC41-1665B1B1D590}"/>
              </c:ext>
            </c:extLst>
          </c:dPt>
          <c:dLbls>
            <c:numFmt formatCode="\+0.0;\-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Lato" panose="020F0502020204030203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Graphs!$Q$29:$Z$29</c:f>
              <c:strCache>
                <c:ptCount val="10"/>
                <c:pt idx="0">
                  <c:v>Energy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Retail</c:v>
                </c:pt>
                <c:pt idx="4">
                  <c:v>Financial Services</c:v>
                </c:pt>
                <c:pt idx="5">
                  <c:v>Real Estate</c:v>
                </c:pt>
                <c:pt idx="6">
                  <c:v>Professional &amp; Business Services</c:v>
                </c:pt>
                <c:pt idx="7">
                  <c:v>Health Care</c:v>
                </c:pt>
                <c:pt idx="8">
                  <c:v>Hospitality &amp; Tourism</c:v>
                </c:pt>
                <c:pt idx="9">
                  <c:v>Other Activity</c:v>
                </c:pt>
              </c:strCache>
            </c:strRef>
          </c:cat>
          <c:val>
            <c:numRef>
              <c:f>Graphs!$Q$32:$Z$32</c:f>
              <c:numCache>
                <c:formatCode>\+0.0;\-0.0</c:formatCode>
                <c:ptCount val="10"/>
                <c:pt idx="0">
                  <c:v>-9.1171646491620066</c:v>
                </c:pt>
                <c:pt idx="1">
                  <c:v>-6.8414430434458353</c:v>
                </c:pt>
                <c:pt idx="2">
                  <c:v>-6.6102163473844797</c:v>
                </c:pt>
                <c:pt idx="3">
                  <c:v>4.2428264172748129</c:v>
                </c:pt>
                <c:pt idx="4">
                  <c:v>-0.40809368176726935</c:v>
                </c:pt>
                <c:pt idx="5">
                  <c:v>6.889592122099657</c:v>
                </c:pt>
                <c:pt idx="6">
                  <c:v>-1.3922978251785167</c:v>
                </c:pt>
                <c:pt idx="7">
                  <c:v>-1.6432808486621582</c:v>
                </c:pt>
                <c:pt idx="8">
                  <c:v>17.126308168235369</c:v>
                </c:pt>
                <c:pt idx="9">
                  <c:v>6.7745577719232131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22-429B-95AB-B92655978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axId val="173887488"/>
        <c:axId val="174034880"/>
      </c:barChart>
      <c:catAx>
        <c:axId val="17388748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one"/>
        <c:crossAx val="174034880"/>
        <c:crosses val="autoZero"/>
        <c:auto val="1"/>
        <c:lblAlgn val="ctr"/>
        <c:lblOffset val="100"/>
        <c:noMultiLvlLbl val="0"/>
      </c:catAx>
      <c:valAx>
        <c:axId val="17403488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minorGridlines>
          <c:spPr>
            <a:ln w="15875">
              <a:prstDash val="dash"/>
            </a:ln>
          </c:spPr>
        </c:minorGridlines>
        <c:numFmt formatCode="\+0.0;\-0.0" sourceLinked="0"/>
        <c:majorTickMark val="none"/>
        <c:minorTickMark val="none"/>
        <c:tickLblPos val="low"/>
        <c:spPr>
          <a:ln w="38100"/>
        </c:spPr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173887488"/>
        <c:crosses val="autoZero"/>
        <c:crossBetween val="between"/>
        <c:minorUnit val="2.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050621771866629E-2"/>
          <c:y val="0.21746031746031746"/>
          <c:w val="0.92434076892055894"/>
          <c:h val="0.62699266758321881"/>
        </c:manualLayout>
      </c:layout>
      <c:lineChart>
        <c:grouping val="standard"/>
        <c:varyColors val="0"/>
        <c:ser>
          <c:idx val="2"/>
          <c:order val="0"/>
          <c:tx>
            <c:strRef>
              <c:f>'Permian Basin Index'!$L$3</c:f>
              <c:strCache>
                <c:ptCount val="1"/>
                <c:pt idx="0">
                  <c:v>Permian Basin Composite</c:v>
                </c:pt>
              </c:strCache>
            </c:strRef>
          </c:tx>
          <c:spPr>
            <a:ln w="508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'Permian Basin Index'!$A$4:$A$128</c:f>
              <c:numCache>
                <c:formatCode>yyyy\-mm</c:formatCode>
                <c:ptCount val="125"/>
                <c:pt idx="0">
                  <c:v>40209</c:v>
                </c:pt>
                <c:pt idx="1">
                  <c:v>40237</c:v>
                </c:pt>
                <c:pt idx="2">
                  <c:v>40268</c:v>
                </c:pt>
                <c:pt idx="3">
                  <c:v>40298</c:v>
                </c:pt>
                <c:pt idx="4">
                  <c:v>40329</c:v>
                </c:pt>
                <c:pt idx="5">
                  <c:v>40359</c:v>
                </c:pt>
                <c:pt idx="6">
                  <c:v>40390</c:v>
                </c:pt>
                <c:pt idx="7">
                  <c:v>40421</c:v>
                </c:pt>
                <c:pt idx="8">
                  <c:v>40451</c:v>
                </c:pt>
                <c:pt idx="9">
                  <c:v>40482</c:v>
                </c:pt>
                <c:pt idx="10">
                  <c:v>40512</c:v>
                </c:pt>
                <c:pt idx="11">
                  <c:v>40543</c:v>
                </c:pt>
                <c:pt idx="12">
                  <c:v>40574</c:v>
                </c:pt>
                <c:pt idx="13">
                  <c:v>40602</c:v>
                </c:pt>
                <c:pt idx="14">
                  <c:v>40633</c:v>
                </c:pt>
                <c:pt idx="15">
                  <c:v>40663</c:v>
                </c:pt>
                <c:pt idx="16">
                  <c:v>40694</c:v>
                </c:pt>
                <c:pt idx="17">
                  <c:v>40724</c:v>
                </c:pt>
                <c:pt idx="18">
                  <c:v>40755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40877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42308</c:v>
                </c:pt>
                <c:pt idx="70">
                  <c:v>42338</c:v>
                </c:pt>
                <c:pt idx="71">
                  <c:v>42369</c:v>
                </c:pt>
                <c:pt idx="72">
                  <c:v>42400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42521</c:v>
                </c:pt>
                <c:pt idx="77">
                  <c:v>42551</c:v>
                </c:pt>
                <c:pt idx="78">
                  <c:v>42582</c:v>
                </c:pt>
                <c:pt idx="79">
                  <c:v>42613</c:v>
                </c:pt>
                <c:pt idx="80">
                  <c:v>42643</c:v>
                </c:pt>
                <c:pt idx="81">
                  <c:v>42674</c:v>
                </c:pt>
                <c:pt idx="82">
                  <c:v>42704</c:v>
                </c:pt>
                <c:pt idx="83">
                  <c:v>42735</c:v>
                </c:pt>
                <c:pt idx="84">
                  <c:v>42766</c:v>
                </c:pt>
                <c:pt idx="85">
                  <c:v>42794</c:v>
                </c:pt>
                <c:pt idx="86">
                  <c:v>42825</c:v>
                </c:pt>
                <c:pt idx="87">
                  <c:v>42855</c:v>
                </c:pt>
                <c:pt idx="88">
                  <c:v>42886</c:v>
                </c:pt>
                <c:pt idx="89">
                  <c:v>42916</c:v>
                </c:pt>
                <c:pt idx="90">
                  <c:v>42947</c:v>
                </c:pt>
                <c:pt idx="91">
                  <c:v>42978</c:v>
                </c:pt>
                <c:pt idx="92">
                  <c:v>43008</c:v>
                </c:pt>
                <c:pt idx="93">
                  <c:v>43039</c:v>
                </c:pt>
                <c:pt idx="94">
                  <c:v>43069</c:v>
                </c:pt>
                <c:pt idx="95">
                  <c:v>43100</c:v>
                </c:pt>
                <c:pt idx="96">
                  <c:v>43131</c:v>
                </c:pt>
                <c:pt idx="97">
                  <c:v>43159</c:v>
                </c:pt>
                <c:pt idx="98">
                  <c:v>43190</c:v>
                </c:pt>
                <c:pt idx="99">
                  <c:v>43220</c:v>
                </c:pt>
                <c:pt idx="100">
                  <c:v>43251</c:v>
                </c:pt>
                <c:pt idx="101">
                  <c:v>43281</c:v>
                </c:pt>
                <c:pt idx="102">
                  <c:v>43312</c:v>
                </c:pt>
                <c:pt idx="103">
                  <c:v>43343</c:v>
                </c:pt>
                <c:pt idx="104">
                  <c:v>43373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</c:numCache>
            </c:numRef>
          </c:cat>
          <c:val>
            <c:numRef>
              <c:f>'Permian Basin Index'!$L$4:$L$128</c:f>
              <c:numCache>
                <c:formatCode>#,##0.0_);\(#,##0.0\)</c:formatCode>
                <c:ptCount val="125"/>
                <c:pt idx="0">
                  <c:v>74.223360811739525</c:v>
                </c:pt>
                <c:pt idx="1">
                  <c:v>75.140396511899866</c:v>
                </c:pt>
                <c:pt idx="2">
                  <c:v>79.134932405402026</c:v>
                </c:pt>
                <c:pt idx="3">
                  <c:v>79.830374741399652</c:v>
                </c:pt>
                <c:pt idx="4">
                  <c:v>77.791250261135403</c:v>
                </c:pt>
                <c:pt idx="5">
                  <c:v>84.310728453294956</c:v>
                </c:pt>
                <c:pt idx="6">
                  <c:v>80.804749727850535</c:v>
                </c:pt>
                <c:pt idx="7">
                  <c:v>81.357124649392972</c:v>
                </c:pt>
                <c:pt idx="8">
                  <c:v>81.177372511493459</c:v>
                </c:pt>
                <c:pt idx="9">
                  <c:v>82.322444788497506</c:v>
                </c:pt>
                <c:pt idx="10">
                  <c:v>83.496007731955103</c:v>
                </c:pt>
                <c:pt idx="11">
                  <c:v>84.48565054890274</c:v>
                </c:pt>
                <c:pt idx="12">
                  <c:v>85.866405318843633</c:v>
                </c:pt>
                <c:pt idx="13">
                  <c:v>86.067896205343729</c:v>
                </c:pt>
                <c:pt idx="14">
                  <c:v>91.146683755219428</c:v>
                </c:pt>
                <c:pt idx="15">
                  <c:v>92.412750567128185</c:v>
                </c:pt>
                <c:pt idx="16">
                  <c:v>92.333315203159216</c:v>
                </c:pt>
                <c:pt idx="17">
                  <c:v>93.153669692899115</c:v>
                </c:pt>
                <c:pt idx="18">
                  <c:v>93.883548800135728</c:v>
                </c:pt>
                <c:pt idx="19">
                  <c:v>93.170669731431346</c:v>
                </c:pt>
                <c:pt idx="20">
                  <c:v>92.640656811887965</c:v>
                </c:pt>
                <c:pt idx="21">
                  <c:v>92.815361361436572</c:v>
                </c:pt>
                <c:pt idx="22">
                  <c:v>95.176787400475021</c:v>
                </c:pt>
                <c:pt idx="23">
                  <c:v>98.870976751658588</c:v>
                </c:pt>
                <c:pt idx="24">
                  <c:v>96.638270880047656</c:v>
                </c:pt>
                <c:pt idx="25">
                  <c:v>98.072857682803061</c:v>
                </c:pt>
                <c:pt idx="26">
                  <c:v>98.3405671375575</c:v>
                </c:pt>
                <c:pt idx="27">
                  <c:v>99.344827155656859</c:v>
                </c:pt>
                <c:pt idx="28">
                  <c:v>100.17711570313013</c:v>
                </c:pt>
                <c:pt idx="29">
                  <c:v>100.55737952492046</c:v>
                </c:pt>
                <c:pt idx="30">
                  <c:v>100.41870437747546</c:v>
                </c:pt>
                <c:pt idx="31">
                  <c:v>104.2786211217975</c:v>
                </c:pt>
                <c:pt idx="32">
                  <c:v>101.5529767750062</c:v>
                </c:pt>
                <c:pt idx="33">
                  <c:v>101.52745423440265</c:v>
                </c:pt>
                <c:pt idx="34">
                  <c:v>99.638810261394099</c:v>
                </c:pt>
                <c:pt idx="35">
                  <c:v>99.483320192580607</c:v>
                </c:pt>
                <c:pt idx="36">
                  <c:v>102.96683201283199</c:v>
                </c:pt>
                <c:pt idx="37">
                  <c:v>100.67060265255857</c:v>
                </c:pt>
                <c:pt idx="38">
                  <c:v>100.60335155523271</c:v>
                </c:pt>
                <c:pt idx="39">
                  <c:v>104.55969511794245</c:v>
                </c:pt>
                <c:pt idx="40">
                  <c:v>102.57779859125738</c:v>
                </c:pt>
                <c:pt idx="41">
                  <c:v>103.47767868672024</c:v>
                </c:pt>
                <c:pt idx="42">
                  <c:v>105.44966324942384</c:v>
                </c:pt>
                <c:pt idx="43">
                  <c:v>106.85957043115461</c:v>
                </c:pt>
                <c:pt idx="44">
                  <c:v>106.75264529502756</c:v>
                </c:pt>
                <c:pt idx="45">
                  <c:v>105.52201262696641</c:v>
                </c:pt>
                <c:pt idx="46">
                  <c:v>104.36691526045489</c:v>
                </c:pt>
                <c:pt idx="47">
                  <c:v>105.76150880029452</c:v>
                </c:pt>
                <c:pt idx="48">
                  <c:v>106.77335812048926</c:v>
                </c:pt>
                <c:pt idx="49">
                  <c:v>107.85162411137625</c:v>
                </c:pt>
                <c:pt idx="50">
                  <c:v>109.02804131374502</c:v>
                </c:pt>
                <c:pt idx="51">
                  <c:v>112.82259377849566</c:v>
                </c:pt>
                <c:pt idx="52">
                  <c:v>112.82184628147911</c:v>
                </c:pt>
                <c:pt idx="53">
                  <c:v>116.46953914945905</c:v>
                </c:pt>
                <c:pt idx="54">
                  <c:v>116.20731943376279</c:v>
                </c:pt>
                <c:pt idx="55">
                  <c:v>115.23831129948424</c:v>
                </c:pt>
                <c:pt idx="56">
                  <c:v>114.90755945776905</c:v>
                </c:pt>
                <c:pt idx="57">
                  <c:v>115.25953011294385</c:v>
                </c:pt>
                <c:pt idx="58">
                  <c:v>114.2325722012628</c:v>
                </c:pt>
                <c:pt idx="59">
                  <c:v>109.35364324718202</c:v>
                </c:pt>
                <c:pt idx="60">
                  <c:v>104.466614063948</c:v>
                </c:pt>
                <c:pt idx="61">
                  <c:v>98.767244484182527</c:v>
                </c:pt>
                <c:pt idx="62">
                  <c:v>96.470300471304981</c:v>
                </c:pt>
                <c:pt idx="63">
                  <c:v>94.51832364022107</c:v>
                </c:pt>
                <c:pt idx="64">
                  <c:v>94.855431513161008</c:v>
                </c:pt>
                <c:pt idx="65">
                  <c:v>95.049708496223417</c:v>
                </c:pt>
                <c:pt idx="66">
                  <c:v>93.037547904292182</c:v>
                </c:pt>
                <c:pt idx="67">
                  <c:v>90.522746031266692</c:v>
                </c:pt>
                <c:pt idx="68">
                  <c:v>90.011533206614075</c:v>
                </c:pt>
                <c:pt idx="69">
                  <c:v>88.812245169091852</c:v>
                </c:pt>
                <c:pt idx="70">
                  <c:v>86.940411468370556</c:v>
                </c:pt>
                <c:pt idx="71">
                  <c:v>85.856614967475466</c:v>
                </c:pt>
                <c:pt idx="72">
                  <c:v>83.747692279877242</c:v>
                </c:pt>
                <c:pt idx="73">
                  <c:v>82.760977126497792</c:v>
                </c:pt>
                <c:pt idx="74">
                  <c:v>83.858883385463386</c:v>
                </c:pt>
                <c:pt idx="75">
                  <c:v>82.212409255640893</c:v>
                </c:pt>
                <c:pt idx="76">
                  <c:v>83.305917626462843</c:v>
                </c:pt>
                <c:pt idx="77">
                  <c:v>84.396497094903495</c:v>
                </c:pt>
                <c:pt idx="78">
                  <c:v>83.957242731980159</c:v>
                </c:pt>
                <c:pt idx="79">
                  <c:v>85.263681360257365</c:v>
                </c:pt>
                <c:pt idx="80">
                  <c:v>84.797408185181723</c:v>
                </c:pt>
                <c:pt idx="81">
                  <c:v>85.856259406901117</c:v>
                </c:pt>
                <c:pt idx="82">
                  <c:v>85.501292190120608</c:v>
                </c:pt>
                <c:pt idx="83">
                  <c:v>87.742534619670337</c:v>
                </c:pt>
                <c:pt idx="84">
                  <c:v>89.265538399041162</c:v>
                </c:pt>
                <c:pt idx="85">
                  <c:v>90.624134218875881</c:v>
                </c:pt>
                <c:pt idx="86">
                  <c:v>92.91644882227618</c:v>
                </c:pt>
                <c:pt idx="87">
                  <c:v>93.90836017402701</c:v>
                </c:pt>
                <c:pt idx="88">
                  <c:v>95.851343112284397</c:v>
                </c:pt>
                <c:pt idx="89">
                  <c:v>97.961447224066816</c:v>
                </c:pt>
                <c:pt idx="90">
                  <c:v>98.96318299145544</c:v>
                </c:pt>
                <c:pt idx="91">
                  <c:v>99.237467712006591</c:v>
                </c:pt>
                <c:pt idx="92">
                  <c:v>100.35195522020423</c:v>
                </c:pt>
                <c:pt idx="93">
                  <c:v>101.48627691159238</c:v>
                </c:pt>
                <c:pt idx="94">
                  <c:v>102.77982885116302</c:v>
                </c:pt>
                <c:pt idx="95">
                  <c:v>103.77084483169803</c:v>
                </c:pt>
                <c:pt idx="96">
                  <c:v>106.17706457268136</c:v>
                </c:pt>
                <c:pt idx="97">
                  <c:v>108.59207246007932</c:v>
                </c:pt>
                <c:pt idx="98">
                  <c:v>110.28233297629835</c:v>
                </c:pt>
                <c:pt idx="99">
                  <c:v>113.61187516761105</c:v>
                </c:pt>
                <c:pt idx="100">
                  <c:v>116.58332834091644</c:v>
                </c:pt>
                <c:pt idx="101">
                  <c:v>117.87621887561407</c:v>
                </c:pt>
                <c:pt idx="102">
                  <c:v>119.39320657592008</c:v>
                </c:pt>
                <c:pt idx="103">
                  <c:v>119.80673594151335</c:v>
                </c:pt>
                <c:pt idx="104">
                  <c:v>121.43095940352765</c:v>
                </c:pt>
                <c:pt idx="105">
                  <c:v>121.80725830190906</c:v>
                </c:pt>
                <c:pt idx="106">
                  <c:v>119.71483839853349</c:v>
                </c:pt>
                <c:pt idx="107">
                  <c:v>118.44427449531683</c:v>
                </c:pt>
                <c:pt idx="108">
                  <c:v>118.45164798593105</c:v>
                </c:pt>
                <c:pt idx="109">
                  <c:v>122.46381648541934</c:v>
                </c:pt>
                <c:pt idx="110">
                  <c:v>121.13538439248121</c:v>
                </c:pt>
                <c:pt idx="111">
                  <c:v>122.28727720236103</c:v>
                </c:pt>
                <c:pt idx="112">
                  <c:v>121.78788326196218</c:v>
                </c:pt>
                <c:pt idx="113">
                  <c:v>121.6869544959243</c:v>
                </c:pt>
                <c:pt idx="114">
                  <c:v>122.27907213076941</c:v>
                </c:pt>
                <c:pt idx="115">
                  <c:v>121.74676314339658</c:v>
                </c:pt>
                <c:pt idx="116">
                  <c:v>119.8870627107559</c:v>
                </c:pt>
                <c:pt idx="117">
                  <c:v>126.72443943633937</c:v>
                </c:pt>
                <c:pt idx="118">
                  <c:v>118.30439599546514</c:v>
                </c:pt>
                <c:pt idx="119">
                  <c:v>120.33971411969981</c:v>
                </c:pt>
                <c:pt idx="120">
                  <c:v>118.59691868418966</c:v>
                </c:pt>
                <c:pt idx="121">
                  <c:v>118.02420330287428</c:v>
                </c:pt>
                <c:pt idx="122">
                  <c:v>117.12590140654299</c:v>
                </c:pt>
                <c:pt idx="123">
                  <c:v>97.641825131486925</c:v>
                </c:pt>
                <c:pt idx="124">
                  <c:v>95.993808560941389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85-475F-B320-4939588C8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891072"/>
        <c:axId val="174036608"/>
      </c:lineChart>
      <c:dateAx>
        <c:axId val="173891072"/>
        <c:scaling>
          <c:orientation val="minMax"/>
        </c:scaling>
        <c:delete val="0"/>
        <c:axPos val="b"/>
        <c:numFmt formatCode="yyyy" sourceLinked="0"/>
        <c:majorTickMark val="none"/>
        <c:minorTickMark val="out"/>
        <c:tickLblPos val="nextTo"/>
        <c:spPr>
          <a:ln w="25400"/>
        </c:spPr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174036608"/>
        <c:crosses val="autoZero"/>
        <c:auto val="1"/>
        <c:lblOffset val="100"/>
        <c:baseTimeUnit val="months"/>
        <c:majorUnit val="12"/>
        <c:majorTimeUnit val="months"/>
        <c:minorUnit val="4"/>
        <c:minorTimeUnit val="months"/>
      </c:dateAx>
      <c:valAx>
        <c:axId val="174036608"/>
        <c:scaling>
          <c:orientation val="minMax"/>
          <c:max val="160"/>
          <c:min val="40"/>
        </c:scaling>
        <c:delete val="0"/>
        <c:axPos val="l"/>
        <c:majorGridlines>
          <c:spPr>
            <a:ln w="25400"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prstDash val="dash"/>
            </a:ln>
          </c:spPr>
        </c:minorGridlines>
        <c:numFmt formatCode="0" sourceLinked="0"/>
        <c:majorTickMark val="none"/>
        <c:minorTickMark val="none"/>
        <c:tickLblPos val="nextTo"/>
        <c:spPr>
          <a:ln w="25400"/>
        </c:spPr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173891072"/>
        <c:crosses val="autoZero"/>
        <c:crossBetween val="between"/>
        <c:majorUnit val="60"/>
        <c:min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239655</xdr:colOff>
      <xdr:row>1</xdr:row>
      <xdr:rowOff>447681</xdr:rowOff>
    </xdr:from>
    <xdr:to>
      <xdr:col>9</xdr:col>
      <xdr:colOff>507873</xdr:colOff>
      <xdr:row>1</xdr:row>
      <xdr:rowOff>1438275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6855" y="638181"/>
          <a:ext cx="1030218" cy="9905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178969</xdr:colOff>
      <xdr:row>27</xdr:row>
      <xdr:rowOff>33341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14</xdr:col>
      <xdr:colOff>69273</xdr:colOff>
      <xdr:row>54</xdr:row>
      <xdr:rowOff>39624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14</xdr:col>
      <xdr:colOff>91573</xdr:colOff>
      <xdr:row>82</xdr:row>
      <xdr:rowOff>39624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112</xdr:row>
      <xdr:rowOff>0</xdr:rowOff>
    </xdr:from>
    <xdr:to>
      <xdr:col>14</xdr:col>
      <xdr:colOff>69273</xdr:colOff>
      <xdr:row>137</xdr:row>
      <xdr:rowOff>39624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139</xdr:row>
      <xdr:rowOff>0</xdr:rowOff>
    </xdr:from>
    <xdr:to>
      <xdr:col>14</xdr:col>
      <xdr:colOff>91573</xdr:colOff>
      <xdr:row>165</xdr:row>
      <xdr:rowOff>39624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748392</xdr:colOff>
      <xdr:row>84</xdr:row>
      <xdr:rowOff>27214</xdr:rowOff>
    </xdr:from>
    <xdr:to>
      <xdr:col>14</xdr:col>
      <xdr:colOff>165361</xdr:colOff>
      <xdr:row>109</xdr:row>
      <xdr:rowOff>60555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0.00692</cdr:x>
      <cdr:y>0.01509</cdr:y>
    </cdr:from>
    <cdr:to>
      <cdr:x>0.98061</cdr:x>
      <cdr:y>0.17565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9777" y="72392"/>
          <a:ext cx="9819634" cy="770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latin typeface="Lato Black" panose="020F0A02020204030203" pitchFamily="34" charset="0"/>
            </a:rPr>
            <a:t>Midland</a:t>
          </a:r>
          <a:r>
            <a:rPr lang="en-US" sz="1800" baseline="0">
              <a:latin typeface="Lato Black" panose="020F0A02020204030203" pitchFamily="34" charset="0"/>
            </a:rPr>
            <a:t> Economic</a:t>
          </a:r>
          <a:r>
            <a:rPr lang="en-US" sz="1800">
              <a:latin typeface="Lato Black" panose="020F0A02020204030203" pitchFamily="34" charset="0"/>
            </a:rPr>
            <a:t> Index</a:t>
          </a:r>
          <a:r>
            <a:rPr lang="en-US" sz="1400" baseline="0">
              <a:latin typeface="Lato" panose="020F0502020204030203" pitchFamily="34" charset="0"/>
            </a:rPr>
            <a:t> </a:t>
          </a:r>
        </a:p>
        <a:p xmlns:a="http://schemas.openxmlformats.org/drawingml/2006/main">
          <a:r>
            <a:rPr lang="en-US" sz="1400" i="1" baseline="0">
              <a:latin typeface="Lato" panose="020F0502020204030203" pitchFamily="34" charset="0"/>
            </a:rPr>
            <a:t>(Index adjusted such that 100 represents economic status in 2012)</a:t>
          </a:r>
        </a:p>
      </cdr:txBody>
    </cdr:sp>
  </cdr:relSizeAnchor>
  <cdr:relSizeAnchor xmlns:cdr="http://schemas.openxmlformats.org/drawingml/2006/chartDrawing">
    <cdr:from>
      <cdr:x>0.00614</cdr:x>
      <cdr:y>0.9247</cdr:y>
    </cdr:from>
    <cdr:to>
      <cdr:x>0.99416</cdr:x>
      <cdr:y>0.99127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2006" y="4439122"/>
          <a:ext cx="9974036" cy="31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0.30237</cdr:y>
    </cdr:from>
    <cdr:to>
      <cdr:x>0.05001</cdr:x>
      <cdr:y>0.36387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0" y="1451536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140</a:t>
          </a:r>
        </a:p>
      </cdr:txBody>
    </cdr:sp>
  </cdr:relSizeAnchor>
  <cdr:relSizeAnchor xmlns:cdr="http://schemas.openxmlformats.org/drawingml/2006/chartDrawing">
    <cdr:from>
      <cdr:x>0</cdr:x>
      <cdr:y>0.40741</cdr:y>
    </cdr:from>
    <cdr:to>
      <cdr:x>0.05001</cdr:x>
      <cdr:y>0.46892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0" y="1955800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120</a:t>
          </a:r>
        </a:p>
      </cdr:txBody>
    </cdr:sp>
  </cdr:relSizeAnchor>
  <cdr:relSizeAnchor xmlns:cdr="http://schemas.openxmlformats.org/drawingml/2006/chartDrawing">
    <cdr:from>
      <cdr:x>0</cdr:x>
      <cdr:y>0.61983</cdr:y>
    </cdr:from>
    <cdr:to>
      <cdr:x>0.05001</cdr:x>
      <cdr:y>0.68133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0" y="2975535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80</a:t>
          </a:r>
        </a:p>
      </cdr:txBody>
    </cdr:sp>
  </cdr:relSizeAnchor>
  <cdr:relSizeAnchor xmlns:cdr="http://schemas.openxmlformats.org/drawingml/2006/chartDrawing">
    <cdr:from>
      <cdr:x>0</cdr:x>
      <cdr:y>0.72253</cdr:y>
    </cdr:from>
    <cdr:to>
      <cdr:x>0.05001</cdr:x>
      <cdr:y>0.78404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3468593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60</a:t>
          </a:r>
        </a:p>
      </cdr:txBody>
    </cdr:sp>
  </cdr:relSizeAnchor>
  <cdr:relSizeAnchor xmlns:cdr="http://schemas.openxmlformats.org/drawingml/2006/chartDrawing">
    <cdr:from>
      <cdr:x>0.00614</cdr:x>
      <cdr:y>0.9247</cdr:y>
    </cdr:from>
    <cdr:to>
      <cdr:x>0.99416</cdr:x>
      <cdr:y>0.99127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2006" y="4439122"/>
          <a:ext cx="9974036" cy="31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0.30237</cdr:y>
    </cdr:from>
    <cdr:to>
      <cdr:x>0.05001</cdr:x>
      <cdr:y>0.36387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451536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140</a:t>
          </a:r>
        </a:p>
      </cdr:txBody>
    </cdr:sp>
  </cdr:relSizeAnchor>
  <cdr:relSizeAnchor xmlns:cdr="http://schemas.openxmlformats.org/drawingml/2006/chartDrawing">
    <cdr:from>
      <cdr:x>0</cdr:x>
      <cdr:y>0.40741</cdr:y>
    </cdr:from>
    <cdr:to>
      <cdr:x>0.05001</cdr:x>
      <cdr:y>0.46892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1955800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120</a:t>
          </a:r>
        </a:p>
      </cdr:txBody>
    </cdr:sp>
  </cdr:relSizeAnchor>
  <cdr:relSizeAnchor xmlns:cdr="http://schemas.openxmlformats.org/drawingml/2006/chartDrawing">
    <cdr:from>
      <cdr:x>0</cdr:x>
      <cdr:y>0.61983</cdr:y>
    </cdr:from>
    <cdr:to>
      <cdr:x>0.05001</cdr:x>
      <cdr:y>0.68133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2975535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80</a:t>
          </a:r>
        </a:p>
      </cdr:txBody>
    </cdr:sp>
  </cdr:relSizeAnchor>
  <cdr:relSizeAnchor xmlns:cdr="http://schemas.openxmlformats.org/drawingml/2006/chartDrawing">
    <cdr:from>
      <cdr:x>0</cdr:x>
      <cdr:y>0.72253</cdr:y>
    </cdr:from>
    <cdr:to>
      <cdr:x>0.05001</cdr:x>
      <cdr:y>0.78404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0" y="3468593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60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0.00501</cdr:x>
      <cdr:y>0.01018</cdr:y>
    </cdr:from>
    <cdr:to>
      <cdr:x>0.97855</cdr:x>
      <cdr:y>0.203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9867561" cy="9626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aseline="0">
              <a:latin typeface="Lato Black" panose="020F0A02020204030203" pitchFamily="34" charset="0"/>
            </a:rPr>
            <a:t>Midland Economic I</a:t>
          </a:r>
          <a:r>
            <a:rPr lang="en-US" sz="1800">
              <a:latin typeface="Lato Black" panose="020F0A02020204030203" pitchFamily="34" charset="0"/>
            </a:rPr>
            <a:t>ndex</a:t>
          </a:r>
        </a:p>
        <a:p xmlns:a="http://schemas.openxmlformats.org/drawingml/2006/main">
          <a:r>
            <a:rPr lang="en-US" sz="1400" baseline="0">
              <a:latin typeface="Lato" panose="020F0502020204030203" pitchFamily="34" charset="0"/>
            </a:rPr>
            <a:t>Recent values by sector</a:t>
          </a:r>
        </a:p>
        <a:p xmlns:a="http://schemas.openxmlformats.org/drawingml/2006/main">
          <a:r>
            <a:rPr lang="en-US" sz="1400" i="1" baseline="0">
              <a:latin typeface="Lato" panose="020F0502020204030203" pitchFamily="34" charset="0"/>
            </a:rPr>
            <a:t>(Index adjusted such that 100 represents economic status in 2012)</a:t>
          </a:r>
        </a:p>
      </cdr:txBody>
    </cdr:sp>
  </cdr:relSizeAnchor>
  <cdr:relSizeAnchor xmlns:cdr="http://schemas.openxmlformats.org/drawingml/2006/chartDrawing">
    <cdr:from>
      <cdr:x>0.0033</cdr:x>
      <cdr:y>0.93405</cdr:y>
    </cdr:from>
    <cdr:to>
      <cdr:x>0.99521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3318" y="4485409"/>
          <a:ext cx="10014821" cy="316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0.94044</cdr:y>
    </cdr:from>
    <cdr:to>
      <cdr:x>1</cdr:x>
      <cdr:y>0.99765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695263"/>
          <a:ext cx="10076014" cy="2856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0.00507</cdr:x>
      <cdr:y>0.01018</cdr:y>
    </cdr:from>
    <cdr:to>
      <cdr:x>0.99039</cdr:x>
      <cdr:y>0.203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9872378" cy="9626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latin typeface="Lato Black" panose="020F0A02020204030203" pitchFamily="34" charset="0"/>
            </a:rPr>
            <a:t>Midland Economic Index</a:t>
          </a:r>
        </a:p>
        <a:p xmlns:a="http://schemas.openxmlformats.org/drawingml/2006/main">
          <a:r>
            <a:rPr lang="en-US" sz="1400" baseline="0">
              <a:latin typeface="Lato" panose="020F0502020204030203" pitchFamily="34" charset="0"/>
            </a:rPr>
            <a:t>Change from previous month by sector</a:t>
          </a:r>
        </a:p>
        <a:p xmlns:a="http://schemas.openxmlformats.org/drawingml/2006/main">
          <a:endParaRPr lang="en-US" sz="1400" i="1" baseline="0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0.94044</cdr:y>
    </cdr:from>
    <cdr:to>
      <cdr:x>1</cdr:x>
      <cdr:y>0.99765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4695263"/>
          <a:ext cx="10076014" cy="2856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0.00501</cdr:x>
      <cdr:y>0.01018</cdr:y>
    </cdr:from>
    <cdr:to>
      <cdr:x>0.97855</cdr:x>
      <cdr:y>0.203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9867561" cy="9626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aseline="0">
              <a:latin typeface="Lato Black" panose="020F0A02020204030203" pitchFamily="34" charset="0"/>
            </a:rPr>
            <a:t>Permian Basin Economic I</a:t>
          </a:r>
          <a:r>
            <a:rPr lang="en-US" sz="1800">
              <a:latin typeface="Lato Black" panose="020F0A02020204030203" pitchFamily="34" charset="0"/>
            </a:rPr>
            <a:t>ndex</a:t>
          </a:r>
        </a:p>
        <a:p xmlns:a="http://schemas.openxmlformats.org/drawingml/2006/main">
          <a:r>
            <a:rPr lang="en-US" sz="1400" baseline="0">
              <a:latin typeface="Lato" panose="020F0502020204030203" pitchFamily="34" charset="0"/>
            </a:rPr>
            <a:t>Recent values by sector</a:t>
          </a:r>
        </a:p>
        <a:p xmlns:a="http://schemas.openxmlformats.org/drawingml/2006/main">
          <a:r>
            <a:rPr lang="en-US" sz="1400" i="1" baseline="0">
              <a:latin typeface="Lato" panose="020F0502020204030203" pitchFamily="34" charset="0"/>
            </a:rPr>
            <a:t>(Index adjusted such that 100 represents economic status in 2012)</a:t>
          </a:r>
        </a:p>
      </cdr:txBody>
    </cdr:sp>
  </cdr:relSizeAnchor>
  <cdr:relSizeAnchor xmlns:cdr="http://schemas.openxmlformats.org/drawingml/2006/chartDrawing">
    <cdr:from>
      <cdr:x>0.0033</cdr:x>
      <cdr:y>0.93405</cdr:y>
    </cdr:from>
    <cdr:to>
      <cdr:x>0.99521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3318" y="4485409"/>
          <a:ext cx="10014821" cy="316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0.94044</cdr:y>
    </cdr:from>
    <cdr:to>
      <cdr:x>1</cdr:x>
      <cdr:y>0.99765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695263"/>
          <a:ext cx="10076014" cy="2856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0.00507</cdr:x>
      <cdr:y>0.01018</cdr:y>
    </cdr:from>
    <cdr:to>
      <cdr:x>0.99039</cdr:x>
      <cdr:y>0.203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9872378" cy="9626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latin typeface="Lato Black" panose="020F0A02020204030203" pitchFamily="34" charset="0"/>
            </a:rPr>
            <a:t>Permian Basin Economic Index</a:t>
          </a:r>
        </a:p>
        <a:p xmlns:a="http://schemas.openxmlformats.org/drawingml/2006/main">
          <a:r>
            <a:rPr lang="en-US" sz="1400" baseline="0">
              <a:latin typeface="Lato" panose="020F0502020204030203" pitchFamily="34" charset="0"/>
            </a:rPr>
            <a:t>Change from previous month by sector</a:t>
          </a:r>
        </a:p>
        <a:p xmlns:a="http://schemas.openxmlformats.org/drawingml/2006/main">
          <a:endParaRPr lang="en-US" sz="1400" i="1" baseline="0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0.94044</cdr:y>
    </cdr:from>
    <cdr:to>
      <cdr:x>1</cdr:x>
      <cdr:y>0.99765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4695263"/>
          <a:ext cx="10076014" cy="2856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0.00503</cdr:x>
      <cdr:y>0.02304</cdr:y>
    </cdr:from>
    <cdr:to>
      <cdr:x>0.97872</cdr:x>
      <cdr:y>0.1836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727" y="110492"/>
          <a:ext cx="9819634" cy="770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latin typeface="Lato Black" panose="020F0A02020204030203" pitchFamily="34" charset="0"/>
            </a:rPr>
            <a:t>Permian Basin </a:t>
          </a:r>
          <a:r>
            <a:rPr lang="en-US" sz="1800" baseline="0">
              <a:latin typeface="Lato Black" panose="020F0A02020204030203" pitchFamily="34" charset="0"/>
            </a:rPr>
            <a:t>Economic</a:t>
          </a:r>
          <a:r>
            <a:rPr lang="en-US" sz="1800">
              <a:latin typeface="Lato Black" panose="020F0A02020204030203" pitchFamily="34" charset="0"/>
            </a:rPr>
            <a:t> Index</a:t>
          </a:r>
          <a:r>
            <a:rPr lang="en-US" sz="1400" baseline="0">
              <a:latin typeface="Lato" panose="020F0502020204030203" pitchFamily="34" charset="0"/>
            </a:rPr>
            <a:t> </a:t>
          </a:r>
        </a:p>
        <a:p xmlns:a="http://schemas.openxmlformats.org/drawingml/2006/main">
          <a:r>
            <a:rPr lang="en-US" sz="1400" i="1" baseline="0">
              <a:latin typeface="Lato" panose="020F0502020204030203" pitchFamily="34" charset="0"/>
            </a:rPr>
            <a:t>(Index adjusted such that 100 represents economic status in 2012)</a:t>
          </a:r>
        </a:p>
      </cdr:txBody>
    </cdr:sp>
  </cdr:relSizeAnchor>
  <cdr:relSizeAnchor xmlns:cdr="http://schemas.openxmlformats.org/drawingml/2006/chartDrawing">
    <cdr:from>
      <cdr:x>0.00614</cdr:x>
      <cdr:y>0.9247</cdr:y>
    </cdr:from>
    <cdr:to>
      <cdr:x>0.99416</cdr:x>
      <cdr:y>0.99127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2006" y="4439122"/>
          <a:ext cx="9974036" cy="31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0.30237</cdr:y>
    </cdr:from>
    <cdr:to>
      <cdr:x>0.05001</cdr:x>
      <cdr:y>0.36387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0" y="1451536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140</a:t>
          </a:r>
        </a:p>
      </cdr:txBody>
    </cdr:sp>
  </cdr:relSizeAnchor>
  <cdr:relSizeAnchor xmlns:cdr="http://schemas.openxmlformats.org/drawingml/2006/chartDrawing">
    <cdr:from>
      <cdr:x>0</cdr:x>
      <cdr:y>0.40741</cdr:y>
    </cdr:from>
    <cdr:to>
      <cdr:x>0.05001</cdr:x>
      <cdr:y>0.46892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0" y="1955800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120</a:t>
          </a:r>
        </a:p>
      </cdr:txBody>
    </cdr:sp>
  </cdr:relSizeAnchor>
  <cdr:relSizeAnchor xmlns:cdr="http://schemas.openxmlformats.org/drawingml/2006/chartDrawing">
    <cdr:from>
      <cdr:x>0</cdr:x>
      <cdr:y>0.61983</cdr:y>
    </cdr:from>
    <cdr:to>
      <cdr:x>0.05001</cdr:x>
      <cdr:y>0.68133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0" y="2975535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80</a:t>
          </a:r>
        </a:p>
      </cdr:txBody>
    </cdr:sp>
  </cdr:relSizeAnchor>
  <cdr:relSizeAnchor xmlns:cdr="http://schemas.openxmlformats.org/drawingml/2006/chartDrawing">
    <cdr:from>
      <cdr:x>0</cdr:x>
      <cdr:y>0.72253</cdr:y>
    </cdr:from>
    <cdr:to>
      <cdr:x>0.05001</cdr:x>
      <cdr:y>0.78404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3468593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60</a:t>
          </a:r>
        </a:p>
      </cdr:txBody>
    </cdr:sp>
  </cdr:relSizeAnchor>
  <cdr:relSizeAnchor xmlns:cdr="http://schemas.openxmlformats.org/drawingml/2006/chartDrawing">
    <cdr:from>
      <cdr:x>0.00614</cdr:x>
      <cdr:y>0.9247</cdr:y>
    </cdr:from>
    <cdr:to>
      <cdr:x>0.99416</cdr:x>
      <cdr:y>0.99127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2006" y="4439122"/>
          <a:ext cx="9974036" cy="31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0.30237</cdr:y>
    </cdr:from>
    <cdr:to>
      <cdr:x>0.05001</cdr:x>
      <cdr:y>0.36387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451536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140</a:t>
          </a:r>
        </a:p>
      </cdr:txBody>
    </cdr:sp>
  </cdr:relSizeAnchor>
  <cdr:relSizeAnchor xmlns:cdr="http://schemas.openxmlformats.org/drawingml/2006/chartDrawing">
    <cdr:from>
      <cdr:x>0</cdr:x>
      <cdr:y>0.40741</cdr:y>
    </cdr:from>
    <cdr:to>
      <cdr:x>0.05001</cdr:x>
      <cdr:y>0.46892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1955800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120</a:t>
          </a:r>
        </a:p>
      </cdr:txBody>
    </cdr:sp>
  </cdr:relSizeAnchor>
  <cdr:relSizeAnchor xmlns:cdr="http://schemas.openxmlformats.org/drawingml/2006/chartDrawing">
    <cdr:from>
      <cdr:x>0</cdr:x>
      <cdr:y>0.61983</cdr:y>
    </cdr:from>
    <cdr:to>
      <cdr:x>0.05001</cdr:x>
      <cdr:y>0.68133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2975535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80</a:t>
          </a:r>
        </a:p>
      </cdr:txBody>
    </cdr:sp>
  </cdr:relSizeAnchor>
  <cdr:relSizeAnchor xmlns:cdr="http://schemas.openxmlformats.org/drawingml/2006/chartDrawing">
    <cdr:from>
      <cdr:x>0</cdr:x>
      <cdr:y>0.72253</cdr:y>
    </cdr:from>
    <cdr:to>
      <cdr:x>0.05001</cdr:x>
      <cdr:y>0.78404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0" y="3468593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60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perrymangroup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zoomScale="70" zoomScaleNormal="70" workbookViewId="0">
      <selection activeCell="K25" sqref="K25"/>
    </sheetView>
  </sheetViews>
  <sheetFormatPr defaultRowHeight="15"/>
  <cols>
    <col min="1" max="3" width="1.77734375" customWidth="1"/>
    <col min="4" max="4" width="3" customWidth="1"/>
    <col min="16" max="18" width="1.77734375" customWidth="1"/>
  </cols>
  <sheetData>
    <row r="1" spans="1:18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5"/>
    </row>
    <row r="2" spans="1:18" ht="120.75" customHeight="1">
      <c r="A2" s="76" t="s">
        <v>27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8"/>
    </row>
    <row r="3" spans="1:18" s="54" customFormat="1" ht="30" customHeight="1">
      <c r="A3" s="79" t="s">
        <v>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1"/>
    </row>
    <row r="4" spans="1:18" s="54" customFormat="1" ht="27.75" customHeight="1">
      <c r="A4" s="82" t="s">
        <v>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4"/>
    </row>
    <row r="5" spans="1:18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</row>
    <row r="6" spans="1:18" ht="15.75">
      <c r="A6" s="44"/>
      <c r="B6" s="45" t="s">
        <v>7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51"/>
    </row>
    <row r="7" spans="1:18">
      <c r="A7" s="44"/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9"/>
      <c r="R7" s="51"/>
    </row>
    <row r="8" spans="1:18" ht="15.75">
      <c r="A8" s="44"/>
      <c r="B8" s="44"/>
      <c r="C8" s="45"/>
      <c r="D8" s="72" t="s">
        <v>28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67"/>
      <c r="Q8" s="51"/>
      <c r="R8" s="51"/>
    </row>
    <row r="9" spans="1:18">
      <c r="A9" s="44"/>
      <c r="B9" s="44"/>
      <c r="C9" s="46"/>
      <c r="D9" s="72" t="s">
        <v>29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46"/>
      <c r="Q9" s="51"/>
      <c r="R9" s="51"/>
    </row>
    <row r="10" spans="1:18">
      <c r="A10" s="44"/>
      <c r="B10" s="52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3"/>
      <c r="R10" s="51"/>
    </row>
    <row r="11" spans="1:18">
      <c r="A11" s="52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3"/>
    </row>
  </sheetData>
  <mergeCells count="6">
    <mergeCell ref="D9:O9"/>
    <mergeCell ref="D8:O8"/>
    <mergeCell ref="A1:R1"/>
    <mergeCell ref="A2:R2"/>
    <mergeCell ref="A3:R3"/>
    <mergeCell ref="A4:R4"/>
  </mergeCells>
  <hyperlinks>
    <hyperlink ref="A4" r:id="rId1" xr:uid="{00000000-0004-0000-0000-000000000000}"/>
    <hyperlink ref="D9:O9" location="'Permian Basin Index'!A1" display="Table 2 - Permian Basin Economic Index, Results by Industry" xr:uid="{00000000-0004-0000-0000-000001000000}"/>
    <hyperlink ref="D8:P8" location="'Frost Texas Index'!A1" display="Table 3 - Frost Texas Index" xr:uid="{00000000-0004-0000-0000-000002000000}"/>
    <hyperlink ref="D8:O8" location="'Midland Index'!A1" display="Table 1 - Midland Economic Index, Results by Industry" xr:uid="{00000000-0004-0000-0000-000003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Z115"/>
  <sheetViews>
    <sheetView topLeftCell="B135" zoomScaleNormal="100" workbookViewId="0">
      <selection activeCell="B41" sqref="B41:D51"/>
    </sheetView>
  </sheetViews>
  <sheetFormatPr defaultRowHeight="15"/>
  <cols>
    <col min="1" max="16384" width="8.88671875" style="10"/>
  </cols>
  <sheetData>
    <row r="1" spans="2:2" ht="35.25">
      <c r="B1" s="29" t="s">
        <v>30</v>
      </c>
    </row>
    <row r="29" spans="16:26">
      <c r="P29" s="30"/>
      <c r="Q29" s="37" t="str">
        <f>'Midland Index'!B3</f>
        <v>Energy</v>
      </c>
      <c r="R29" s="37" t="str">
        <f>'Midland Index'!C3</f>
        <v>Construction</v>
      </c>
      <c r="S29" s="37" t="str">
        <f>'Midland Index'!D3</f>
        <v>Manufacturing</v>
      </c>
      <c r="T29" s="37" t="str">
        <f>'Midland Index'!E3</f>
        <v>Retail</v>
      </c>
      <c r="U29" s="37" t="str">
        <f>'Midland Index'!F3</f>
        <v>Financial Services</v>
      </c>
      <c r="V29" s="37" t="str">
        <f>'Midland Index'!G3</f>
        <v>Real Estate</v>
      </c>
      <c r="W29" s="37" t="str">
        <f>'Midland Index'!H3</f>
        <v>Professional &amp; Business Services</v>
      </c>
      <c r="X29" s="37" t="str">
        <f>'Midland Index'!I3</f>
        <v>Health Care</v>
      </c>
      <c r="Y29" s="37" t="str">
        <f>'Midland Index'!J3</f>
        <v>Hospitality &amp; Tourism</v>
      </c>
      <c r="Z29" s="37" t="str">
        <f>'Midland Index'!K3</f>
        <v>Other Activity</v>
      </c>
    </row>
    <row r="30" spans="16:26">
      <c r="P30" s="65">
        <f>INDEX('Midland Index'!A:A, COUNTA('Midland Index'!$B:$B)-1)</f>
        <v>43951</v>
      </c>
      <c r="Q30" s="32">
        <f>INDEX('Midland Index'!B:B, COUNTA('Midland Index'!$B:$B)-1)</f>
        <v>83.356631354752167</v>
      </c>
      <c r="R30" s="32">
        <f>INDEX('Midland Index'!C:C, COUNTA('Midland Index'!$B:$B)-1)</f>
        <v>127.89494576992465</v>
      </c>
      <c r="S30" s="32">
        <f>INDEX('Midland Index'!D:D, COUNTA('Midland Index'!$B:$B)-1)</f>
        <v>122.89104815341928</v>
      </c>
      <c r="T30" s="32">
        <f>INDEX('Midland Index'!E:E, COUNTA('Midland Index'!$B:$B)-1)</f>
        <v>103.90566481905536</v>
      </c>
      <c r="U30" s="32">
        <f>INDEX('Midland Index'!F:F, COUNTA('Midland Index'!$B:$B)-1)</f>
        <v>218.39276056237853</v>
      </c>
      <c r="V30" s="32">
        <f>INDEX('Midland Index'!G:G, COUNTA('Midland Index'!$B:$B)-1)</f>
        <v>153.04792504339261</v>
      </c>
      <c r="W30" s="32">
        <f>INDEX('Midland Index'!H:H, COUNTA('Midland Index'!$B:$B)-1)</f>
        <v>115.83786042624321</v>
      </c>
      <c r="X30" s="32">
        <f>INDEX('Midland Index'!I:I, COUNTA('Midland Index'!$B:$B)-1)</f>
        <v>89.952660131998755</v>
      </c>
      <c r="Y30" s="32">
        <f>INDEX('Midland Index'!J:J, COUNTA('Midland Index'!$B:$B)-1)</f>
        <v>87.895741459882842</v>
      </c>
      <c r="Z30" s="33">
        <f>INDEX('Midland Index'!K:K, COUNTA('Midland Index'!$B:$B)-1)</f>
        <v>130.21066229948428</v>
      </c>
    </row>
    <row r="31" spans="16:26">
      <c r="P31" s="66">
        <f>INDEX('Midland Index'!A:A, COUNTA('Midland Index'!$B:$B))</f>
        <v>43982</v>
      </c>
      <c r="Q31" s="35">
        <f>INDEX('Midland Index'!B:B, COUNTA('Midland Index'!$B:$B))</f>
        <v>74.239466705590161</v>
      </c>
      <c r="R31" s="35">
        <f>INDEX('Midland Index'!C:C, COUNTA('Midland Index'!$B:$B))</f>
        <v>121.05350272647881</v>
      </c>
      <c r="S31" s="35">
        <f>INDEX('Midland Index'!D:D, COUNTA('Midland Index'!$B:$B))</f>
        <v>116.2808318060348</v>
      </c>
      <c r="T31" s="35">
        <f>INDEX('Midland Index'!E:E, COUNTA('Midland Index'!$B:$B))</f>
        <v>108.14849123633017</v>
      </c>
      <c r="U31" s="35">
        <f>INDEX('Midland Index'!F:F, COUNTA('Midland Index'!$B:$B))</f>
        <v>217.98466688061126</v>
      </c>
      <c r="V31" s="35">
        <f>INDEX('Midland Index'!G:G, COUNTA('Midland Index'!$B:$B))</f>
        <v>159.93751716549227</v>
      </c>
      <c r="W31" s="35">
        <f>INDEX('Midland Index'!H:H, COUNTA('Midland Index'!$B:$B))</f>
        <v>114.44556260106469</v>
      </c>
      <c r="X31" s="35">
        <f>INDEX('Midland Index'!I:I, COUNTA('Midland Index'!$B:$B))</f>
        <v>88.309379283336597</v>
      </c>
      <c r="Y31" s="35">
        <f>INDEX('Midland Index'!J:J, COUNTA('Midland Index'!$B:$B))</f>
        <v>105.02204962811821</v>
      </c>
      <c r="Z31" s="36">
        <f>INDEX('Midland Index'!K:K, COUNTA('Midland Index'!$B:$B))</f>
        <v>136.9852200714075</v>
      </c>
    </row>
    <row r="32" spans="16:26">
      <c r="P32" s="40" t="s">
        <v>16</v>
      </c>
      <c r="Q32" s="68">
        <f>Q31-Q30</f>
        <v>-9.1171646491620066</v>
      </c>
      <c r="R32" s="70">
        <f t="shared" ref="R32:Y32" si="0">R31-R30</f>
        <v>-6.8414430434458353</v>
      </c>
      <c r="S32" s="70">
        <f t="shared" si="0"/>
        <v>-6.6102163473844797</v>
      </c>
      <c r="T32" s="70">
        <f t="shared" si="0"/>
        <v>4.2428264172748129</v>
      </c>
      <c r="U32" s="70">
        <f t="shared" si="0"/>
        <v>-0.40809368176726935</v>
      </c>
      <c r="V32" s="70">
        <f t="shared" si="0"/>
        <v>6.889592122099657</v>
      </c>
      <c r="W32" s="70">
        <f t="shared" si="0"/>
        <v>-1.3922978251785167</v>
      </c>
      <c r="X32" s="70">
        <f t="shared" si="0"/>
        <v>-1.6432808486621582</v>
      </c>
      <c r="Y32" s="70">
        <f t="shared" si="0"/>
        <v>17.126308168235369</v>
      </c>
      <c r="Z32" s="71">
        <f>Z31-Z30</f>
        <v>6.7745577719232131</v>
      </c>
    </row>
    <row r="112" spans="16:26">
      <c r="P112" s="30"/>
      <c r="Q112" s="41" t="str">
        <f>'Permian Basin Index'!B$3</f>
        <v>Energy</v>
      </c>
      <c r="R112" s="42" t="str">
        <f>'Permian Basin Index'!C$3</f>
        <v>Construction</v>
      </c>
      <c r="S112" s="42" t="str">
        <f>'Permian Basin Index'!D$3</f>
        <v>Manufacturing</v>
      </c>
      <c r="T112" s="42" t="str">
        <f>'Permian Basin Index'!E$3</f>
        <v>Retail</v>
      </c>
      <c r="U112" s="42" t="str">
        <f>'Permian Basin Index'!F$3</f>
        <v>Financial Services</v>
      </c>
      <c r="V112" s="42" t="str">
        <f>'Permian Basin Index'!G$3</f>
        <v>Real Estate</v>
      </c>
      <c r="W112" s="42" t="str">
        <f>'Permian Basin Index'!H$3</f>
        <v>Professional &amp; Business Services</v>
      </c>
      <c r="X112" s="42" t="str">
        <f>'Permian Basin Index'!I$3</f>
        <v>Health Care</v>
      </c>
      <c r="Y112" s="42" t="str">
        <f>'Permian Basin Index'!J$3</f>
        <v>Hospitality &amp; Tourism</v>
      </c>
      <c r="Z112" s="43" t="str">
        <f>'Permian Basin Index'!K$3</f>
        <v>Other Activity</v>
      </c>
    </row>
    <row r="113" spans="16:26">
      <c r="P113" s="38">
        <f>INDEX('Permian Basin Index'!A:A, COUNTA('Permian Basin Index'!$B:$B)-1)</f>
        <v>43951</v>
      </c>
      <c r="Q113" s="31">
        <f>INDEX('Permian Basin Index'!B:B, COUNTA('Permian Basin Index'!$B:$B)-1)</f>
        <v>74.797784692484939</v>
      </c>
      <c r="R113" s="32">
        <f>INDEX('Permian Basin Index'!C:C, COUNTA('Permian Basin Index'!$B:$B)-1)</f>
        <v>110.39402169525765</v>
      </c>
      <c r="S113" s="32">
        <f>INDEX('Permian Basin Index'!D:D, COUNTA('Permian Basin Index'!$B:$B)-1)</f>
        <v>113.25928804182648</v>
      </c>
      <c r="T113" s="32">
        <f>INDEX('Permian Basin Index'!E:E, COUNTA('Permian Basin Index'!$B:$B)-1)</f>
        <v>104.32193113561377</v>
      </c>
      <c r="U113" s="32">
        <f>INDEX('Permian Basin Index'!F:F, COUNTA('Permian Basin Index'!$B:$B)-1)</f>
        <v>218.62841590694902</v>
      </c>
      <c r="V113" s="32">
        <f>INDEX('Permian Basin Index'!G:G, COUNTA('Permian Basin Index'!$B:$B)-1)</f>
        <v>155.43796223544584</v>
      </c>
      <c r="W113" s="32">
        <f>INDEX('Permian Basin Index'!H:H, COUNTA('Permian Basin Index'!$B:$B)-1)</f>
        <v>102.71035105267009</v>
      </c>
      <c r="X113" s="32">
        <f>INDEX('Permian Basin Index'!I:I, COUNTA('Permian Basin Index'!$B:$B)-1)</f>
        <v>91.088192771084337</v>
      </c>
      <c r="Y113" s="32">
        <f>INDEX('Permian Basin Index'!J:J, COUNTA('Permian Basin Index'!$B:$B)-1)</f>
        <v>84.117697520802949</v>
      </c>
      <c r="Z113" s="33">
        <f>INDEX('Permian Basin Index'!K:K, COUNTA('Permian Basin Index'!$B:$B)-1)</f>
        <v>125.68391784716252</v>
      </c>
    </row>
    <row r="114" spans="16:26">
      <c r="P114" s="39">
        <f>INDEX('Permian Basin Index'!A:A, COUNTA('Permian Basin Index'!$B:$B))</f>
        <v>43982</v>
      </c>
      <c r="Q114" s="34">
        <f>INDEX('Permian Basin Index'!B:B, COUNTA('Permian Basin Index'!$B:$B))</f>
        <v>68.662132824674316</v>
      </c>
      <c r="R114" s="35">
        <f>INDEX('Permian Basin Index'!C:C, COUNTA('Permian Basin Index'!$B:$B))</f>
        <v>117.49808545907338</v>
      </c>
      <c r="S114" s="35">
        <f>INDEX('Permian Basin Index'!D:D, COUNTA('Permian Basin Index'!$B:$B))</f>
        <v>107.32452796753077</v>
      </c>
      <c r="T114" s="35">
        <f>INDEX('Permian Basin Index'!E:E, COUNTA('Permian Basin Index'!$B:$B))</f>
        <v>108.99547277290544</v>
      </c>
      <c r="U114" s="35">
        <f>INDEX('Permian Basin Index'!F:F, COUNTA('Permian Basin Index'!$B:$B))</f>
        <v>218.21143513029693</v>
      </c>
      <c r="V114" s="35">
        <f>INDEX('Permian Basin Index'!G:G, COUNTA('Permian Basin Index'!$B:$B))</f>
        <v>161.183012862276</v>
      </c>
      <c r="W114" s="35">
        <f>INDEX('Permian Basin Index'!H:H, COUNTA('Permian Basin Index'!$B:$B))</f>
        <v>100.55910787696031</v>
      </c>
      <c r="X114" s="35">
        <f>INDEX('Permian Basin Index'!I:I, COUNTA('Permian Basin Index'!$B:$B))</f>
        <v>89.241768266332528</v>
      </c>
      <c r="Y114" s="35">
        <f>INDEX('Permian Basin Index'!J:J, COUNTA('Permian Basin Index'!$B:$B))</f>
        <v>99.511873122635322</v>
      </c>
      <c r="Z114" s="36">
        <f>INDEX('Permian Basin Index'!K:K, COUNTA('Permian Basin Index'!$B:$B))</f>
        <v>132.08447124139059</v>
      </c>
    </row>
    <row r="115" spans="16:26">
      <c r="P115" s="69" t="s">
        <v>16</v>
      </c>
      <c r="Q115" s="68">
        <f>Q114-Q113</f>
        <v>-6.1356518678106227</v>
      </c>
      <c r="R115" s="70">
        <f t="shared" ref="R115:Y115" si="1">R114-R113</f>
        <v>7.1040637638157307</v>
      </c>
      <c r="S115" s="70">
        <f t="shared" si="1"/>
        <v>-5.9347600742957098</v>
      </c>
      <c r="T115" s="70">
        <f t="shared" si="1"/>
        <v>4.6735416372916774</v>
      </c>
      <c r="U115" s="70">
        <f t="shared" si="1"/>
        <v>-0.41698077665208189</v>
      </c>
      <c r="V115" s="70">
        <f t="shared" si="1"/>
        <v>5.7450506268301638</v>
      </c>
      <c r="W115" s="70">
        <f t="shared" si="1"/>
        <v>-2.1512431757097801</v>
      </c>
      <c r="X115" s="70">
        <f t="shared" si="1"/>
        <v>-1.8464245047518091</v>
      </c>
      <c r="Y115" s="70">
        <f t="shared" si="1"/>
        <v>15.394175601832373</v>
      </c>
      <c r="Z115" s="71">
        <f>Z114-Z113</f>
        <v>6.4005533942280692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1"/>
  <sheetViews>
    <sheetView topLeftCell="A18" workbookViewId="0">
      <selection activeCell="B41" sqref="B41:D51"/>
    </sheetView>
  </sheetViews>
  <sheetFormatPr defaultRowHeight="15"/>
  <cols>
    <col min="1" max="1" width="24.77734375" style="11" bestFit="1" customWidth="1"/>
    <col min="2" max="3" width="8.88671875" style="11"/>
    <col min="4" max="4" width="8.88671875" style="27"/>
    <col min="5" max="16384" width="8.88671875" style="11"/>
  </cols>
  <sheetData>
    <row r="1" spans="1:4" ht="15.75" customHeight="1">
      <c r="A1" s="85" t="s">
        <v>26</v>
      </c>
      <c r="B1" s="85"/>
      <c r="C1" s="85"/>
      <c r="D1" s="85"/>
    </row>
    <row r="2" spans="1:4">
      <c r="A2" s="86" t="s">
        <v>15</v>
      </c>
      <c r="B2" s="86"/>
      <c r="C2" s="86"/>
      <c r="D2" s="86"/>
    </row>
    <row r="3" spans="1:4" ht="15.75" customHeight="1">
      <c r="A3" s="21" t="s">
        <v>14</v>
      </c>
      <c r="B3" s="61">
        <f ca="1">INDEX(INDIRECT(CONCATENATE("'", A7, " Index'!A:A")), COUNTA(INDIRECT(CONCATENATE("'", A7, " Index'!B:B")))-1)</f>
        <v>43951</v>
      </c>
      <c r="C3" s="61">
        <f ca="1">INDEX(INDIRECT(CONCATENATE("'", A7, " Index'!A:A")), COUNTA(INDIRECT(CONCATENATE("'", A7, " Index'!B:B"))))</f>
        <v>43982</v>
      </c>
      <c r="D3" s="24" t="s">
        <v>13</v>
      </c>
    </row>
    <row r="4" spans="1:4">
      <c r="A4" s="11" t="str">
        <f>A7</f>
        <v>Midland</v>
      </c>
      <c r="B4" s="22">
        <f ca="1">B28</f>
        <v>96.506868560866849</v>
      </c>
      <c r="C4" s="22">
        <f ca="1">C28</f>
        <v>90.134650431035681</v>
      </c>
      <c r="D4" s="25">
        <f ca="1">ROUND(C4,1)-ROUND(B4,1)</f>
        <v>-6.4000000000000057</v>
      </c>
    </row>
    <row r="5" spans="1:4" ht="15.75" customHeight="1">
      <c r="A5" s="62" t="str">
        <f>A30</f>
        <v>Permian Basin</v>
      </c>
      <c r="B5" s="63">
        <f ca="1">B51</f>
        <v>97.641825131486925</v>
      </c>
      <c r="C5" s="63">
        <f ca="1">C51</f>
        <v>95.993808560941389</v>
      </c>
      <c r="D5" s="64">
        <f t="shared" ref="D5" ca="1" si="0">ROUND(C5,1)-ROUND(B5,1)</f>
        <v>-1.5999999999999943</v>
      </c>
    </row>
    <row r="7" spans="1:4" ht="20.25">
      <c r="A7" s="19" t="s">
        <v>23</v>
      </c>
      <c r="B7" s="20"/>
      <c r="C7" s="20"/>
      <c r="D7" s="23"/>
    </row>
    <row r="9" spans="1:4" ht="18">
      <c r="A9" s="85" t="str">
        <f>CONCATENATE(UPPER(A7), " INDEX")</f>
        <v>MIDLAND INDEX</v>
      </c>
      <c r="B9" s="85"/>
    </row>
    <row r="10" spans="1:4">
      <c r="A10" s="86" t="s">
        <v>11</v>
      </c>
      <c r="B10" s="86"/>
    </row>
    <row r="11" spans="1:4">
      <c r="A11" s="87"/>
      <c r="B11" s="87"/>
    </row>
    <row r="12" spans="1:4">
      <c r="A12" s="12" t="s">
        <v>9</v>
      </c>
      <c r="B12" s="15">
        <f ca="1">C28</f>
        <v>90.134650431035681</v>
      </c>
      <c r="C12" s="12"/>
      <c r="D12" s="25"/>
    </row>
    <row r="13" spans="1:4">
      <c r="A13" s="14" t="s">
        <v>25</v>
      </c>
      <c r="B13" s="18" t="str">
        <f ca="1">CONCATENATE(IF(D28&gt;0, "Up ", "Down "), ROUND(D28, 1))</f>
        <v>Down -6.4</v>
      </c>
      <c r="C13" s="12"/>
      <c r="D13" s="25"/>
    </row>
    <row r="14" spans="1:4">
      <c r="A14" s="12"/>
      <c r="B14" s="12"/>
      <c r="C14" s="12"/>
      <c r="D14" s="25"/>
    </row>
    <row r="15" spans="1:4" ht="18">
      <c r="A15" s="85" t="str">
        <f>A9</f>
        <v>MIDLAND INDEX</v>
      </c>
      <c r="B15" s="85"/>
      <c r="C15" s="85"/>
      <c r="D15" s="85"/>
    </row>
    <row r="16" spans="1:4">
      <c r="A16" s="86" t="s">
        <v>12</v>
      </c>
      <c r="B16" s="86"/>
      <c r="C16" s="86"/>
      <c r="D16" s="86"/>
    </row>
    <row r="17" spans="1:4">
      <c r="A17" s="13" t="s">
        <v>10</v>
      </c>
      <c r="B17" s="61">
        <f ca="1">INDEX(INDIRECT(CONCATENATE("'", A7, " Index'!A:A")), COUNTA(INDIRECT(CONCATENATE("'", A7, " Index'!B:B")))-1)</f>
        <v>43951</v>
      </c>
      <c r="C17" s="61">
        <f ca="1">INDEX(INDIRECT(CONCATENATE("'", A7, " Index'!A:A")), COUNTA(INDIRECT(CONCATENATE("'", A7, " Index'!B:B"))))</f>
        <v>43982</v>
      </c>
      <c r="D17" s="28" t="s">
        <v>13</v>
      </c>
    </row>
    <row r="18" spans="1:4">
      <c r="A18" s="12" t="str">
        <f>'Midland Index'!B$3</f>
        <v>Energy</v>
      </c>
      <c r="B18" s="15">
        <f ca="1">INDEX(INDIRECT(CONCATENATE("'", A7, " Index'!B:B")), COUNTA(INDIRECT(CONCATENATE("'", A7, " Index'!B:B")))-1)</f>
        <v>83.356631354752167</v>
      </c>
      <c r="C18" s="15">
        <f ca="1">INDEX(INDIRECT(CONCATENATE("'", A7, " Index'!B:B")), COUNTA(INDIRECT(CONCATENATE("'", A7, " Index'!B:B"))))</f>
        <v>74.239466705590161</v>
      </c>
      <c r="D18" s="25">
        <f ca="1">ROUND(C18,1)-ROUND(B18,1)</f>
        <v>-9.2000000000000028</v>
      </c>
    </row>
    <row r="19" spans="1:4">
      <c r="A19" s="12" t="str">
        <f>'Midland Index'!C$3</f>
        <v>Construction</v>
      </c>
      <c r="B19" s="15">
        <f ca="1">INDEX(INDIRECT(CONCATENATE("'", A7, " Index'!C:C")), COUNTA(INDIRECT(CONCATENATE("'", A7, " Index'!B:B")))-1)</f>
        <v>127.89494576992465</v>
      </c>
      <c r="C19" s="15">
        <f ca="1">INDEX(INDIRECT(CONCATENATE("'", A7, " Index'!C:C")), COUNTA(INDIRECT(CONCATENATE("'", A7, " Index'!B:B"))))</f>
        <v>121.05350272647881</v>
      </c>
      <c r="D19" s="25">
        <f t="shared" ref="D19:D28" ca="1" si="1">ROUND(C19,1)-ROUND(B19,1)</f>
        <v>-6.8000000000000114</v>
      </c>
    </row>
    <row r="20" spans="1:4">
      <c r="A20" s="12" t="str">
        <f>'Midland Index'!D$3</f>
        <v>Manufacturing</v>
      </c>
      <c r="B20" s="15">
        <f ca="1">INDEX(INDIRECT(CONCATENATE("'", A7, " Index'!D:D")), COUNTA(INDIRECT(CONCATENATE("'", A7, " Index'!B:B")))-1)</f>
        <v>122.89104815341928</v>
      </c>
      <c r="C20" s="15">
        <f ca="1">INDEX(INDIRECT(CONCATENATE("'", A7, " Index'!D:D")), COUNTA(INDIRECT(CONCATENATE("'", A7, " Index'!B:B"))))</f>
        <v>116.2808318060348</v>
      </c>
      <c r="D20" s="25">
        <f t="shared" ca="1" si="1"/>
        <v>-6.6000000000000085</v>
      </c>
    </row>
    <row r="21" spans="1:4">
      <c r="A21" s="12" t="str">
        <f>'Midland Index'!E$3</f>
        <v>Retail</v>
      </c>
      <c r="B21" s="15">
        <f ca="1">INDEX(INDIRECT(CONCATENATE("'", A7, " Index'!E:E")), COUNTA(INDIRECT(CONCATENATE("'", A7, " Index'!B:B")))-1)</f>
        <v>103.90566481905536</v>
      </c>
      <c r="C21" s="15">
        <f ca="1">INDEX(INDIRECT(CONCATENATE("'", A7, " Index'!E:E")), COUNTA(INDIRECT(CONCATENATE("'", A7, " Index'!B:B"))))</f>
        <v>108.14849123633017</v>
      </c>
      <c r="D21" s="25">
        <f t="shared" ca="1" si="1"/>
        <v>4.1999999999999886</v>
      </c>
    </row>
    <row r="22" spans="1:4">
      <c r="A22" s="12" t="str">
        <f>'Midland Index'!F$3</f>
        <v>Financial Services</v>
      </c>
      <c r="B22" s="15">
        <f ca="1">INDEX(INDIRECT(CONCATENATE("'", A7, " Index'!F:F")), COUNTA(INDIRECT(CONCATENATE("'", A7, " Index'!B:B")))-1)</f>
        <v>218.39276056237853</v>
      </c>
      <c r="C22" s="15">
        <f ca="1">INDEX(INDIRECT(CONCATENATE("'", A7, " Index'!F:F")), COUNTA(INDIRECT(CONCATENATE("'", A7, " Index'!B:B"))))</f>
        <v>217.98466688061126</v>
      </c>
      <c r="D22" s="25">
        <f t="shared" ca="1" si="1"/>
        <v>-0.40000000000000568</v>
      </c>
    </row>
    <row r="23" spans="1:4">
      <c r="A23" s="12" t="str">
        <f>'Midland Index'!G$3</f>
        <v>Real Estate</v>
      </c>
      <c r="B23" s="15">
        <f ca="1">INDEX(INDIRECT(CONCATENATE("'", A7, " Index'!G:G")), COUNTA(INDIRECT(CONCATENATE("'", A7, " Index'!B:B")))-1)</f>
        <v>153.04792504339261</v>
      </c>
      <c r="C23" s="15">
        <f ca="1">INDEX(INDIRECT(CONCATENATE("'", A7, " Index'!G:G")), COUNTA(INDIRECT(CONCATENATE("'", A7, " Index'!B:B"))))</f>
        <v>159.93751716549227</v>
      </c>
      <c r="D23" s="25">
        <f t="shared" ca="1" si="1"/>
        <v>6.9000000000000057</v>
      </c>
    </row>
    <row r="24" spans="1:4">
      <c r="A24" s="12" t="str">
        <f>'Midland Index'!H$3</f>
        <v>Professional &amp; Business Services</v>
      </c>
      <c r="B24" s="15">
        <f ca="1">INDEX(INDIRECT(CONCATENATE("'", A7, " Index'!H:H")), COUNTA(INDIRECT(CONCATENATE("'", A7, " Index'!B:B")))-1)</f>
        <v>115.83786042624321</v>
      </c>
      <c r="C24" s="15">
        <f ca="1">INDEX(INDIRECT(CONCATENATE("'", A7, " Index'!H:H")), COUNTA(INDIRECT(CONCATENATE("'", A7, " Index'!B:B"))))</f>
        <v>114.44556260106469</v>
      </c>
      <c r="D24" s="25">
        <f t="shared" ca="1" si="1"/>
        <v>-1.3999999999999915</v>
      </c>
    </row>
    <row r="25" spans="1:4">
      <c r="A25" s="12" t="str">
        <f>'Midland Index'!I$3</f>
        <v>Health Care</v>
      </c>
      <c r="B25" s="15">
        <f ca="1">INDEX(INDIRECT(CONCATENATE("'", A7, " Index'!I:I")), COUNTA(INDIRECT(CONCATENATE("'", A7, " Index'!B:B")))-1)</f>
        <v>89.952660131998755</v>
      </c>
      <c r="C25" s="15">
        <f ca="1">INDEX(INDIRECT(CONCATENATE("'", A7, " Index'!I:I")), COUNTA(INDIRECT(CONCATENATE("'", A7, " Index'!B:B"))))</f>
        <v>88.309379283336597</v>
      </c>
      <c r="D25" s="25">
        <f t="shared" ca="1" si="1"/>
        <v>-1.7000000000000028</v>
      </c>
    </row>
    <row r="26" spans="1:4">
      <c r="A26" s="12" t="str">
        <f>'Midland Index'!J$3</f>
        <v>Hospitality &amp; Tourism</v>
      </c>
      <c r="B26" s="15">
        <f ca="1">INDEX(INDIRECT(CONCATENATE("'", A7, " Index'!J:J")), COUNTA(INDIRECT(CONCATENATE("'", A7, " Index'!B:B")))-1)</f>
        <v>87.895741459882842</v>
      </c>
      <c r="C26" s="15">
        <f ca="1">INDEX(INDIRECT(CONCATENATE("'", A7, " Index'!J:J")), COUNTA(INDIRECT(CONCATENATE("'", A7, " Index'!B:B"))))</f>
        <v>105.02204962811821</v>
      </c>
      <c r="D26" s="25">
        <f t="shared" ca="1" si="1"/>
        <v>17.099999999999994</v>
      </c>
    </row>
    <row r="27" spans="1:4">
      <c r="A27" s="12" t="str">
        <f>'Midland Index'!K$3</f>
        <v>Other Activity</v>
      </c>
      <c r="B27" s="15">
        <f ca="1">INDEX(INDIRECT(CONCATENATE("'", A7, " Index'!K:K")), COUNTA(INDIRECT(CONCATENATE("'", A7, " Index'!B:B")))-1)</f>
        <v>130.21066229948428</v>
      </c>
      <c r="C27" s="15">
        <f ca="1">INDEX(INDIRECT(CONCATENATE("'", A7, " Index'!K:K")), COUNTA(INDIRECT(CONCATENATE("'", A7, " Index'!B:B"))))</f>
        <v>136.9852200714075</v>
      </c>
      <c r="D27" s="25">
        <f t="shared" ca="1" si="1"/>
        <v>6.8000000000000114</v>
      </c>
    </row>
    <row r="28" spans="1:4">
      <c r="A28" s="16" t="str">
        <f>'Midland Index'!L$3</f>
        <v>Midland Composite</v>
      </c>
      <c r="B28" s="17">
        <f ca="1">INDEX(INDIRECT(CONCATENATE("'", A7, " Index'!L:L")), COUNTA(INDIRECT(CONCATENATE("'", A7, " Index'!B:B")))-1)</f>
        <v>96.506868560866849</v>
      </c>
      <c r="C28" s="17">
        <f ca="1">INDEX(INDIRECT(CONCATENATE("'", A7, " Index'!L:L")), COUNTA(INDIRECT(CONCATENATE("'", A7, " Index'!B:B"))))</f>
        <v>90.134650431035681</v>
      </c>
      <c r="D28" s="26">
        <f t="shared" ca="1" si="1"/>
        <v>-6.4000000000000057</v>
      </c>
    </row>
    <row r="30" spans="1:4" ht="20.25">
      <c r="A30" s="19" t="s">
        <v>24</v>
      </c>
      <c r="B30" s="20"/>
      <c r="C30" s="20"/>
      <c r="D30" s="23"/>
    </row>
    <row r="32" spans="1:4" ht="18">
      <c r="A32" s="85" t="str">
        <f>CONCATENATE(UPPER(A30), " INDEX")</f>
        <v>PERMIAN BASIN INDEX</v>
      </c>
      <c r="B32" s="85"/>
    </row>
    <row r="33" spans="1:4">
      <c r="A33" s="86" t="s">
        <v>11</v>
      </c>
      <c r="B33" s="86"/>
    </row>
    <row r="34" spans="1:4">
      <c r="A34" s="87"/>
      <c r="B34" s="87"/>
    </row>
    <row r="35" spans="1:4">
      <c r="A35" s="12" t="s">
        <v>9</v>
      </c>
      <c r="B35" s="15">
        <f ca="1">C51</f>
        <v>95.993808560941389</v>
      </c>
      <c r="C35" s="12"/>
      <c r="D35" s="25"/>
    </row>
    <row r="36" spans="1:4">
      <c r="A36" s="14" t="s">
        <v>25</v>
      </c>
      <c r="B36" s="18" t="str">
        <f ca="1">CONCATENATE(IF(D51&gt;0, "Up ", "Down "), ROUND(D51, 1))</f>
        <v>Down -1.6</v>
      </c>
      <c r="C36" s="12"/>
      <c r="D36" s="25"/>
    </row>
    <row r="37" spans="1:4">
      <c r="A37" s="12"/>
      <c r="B37" s="12"/>
      <c r="C37" s="12"/>
      <c r="D37" s="25"/>
    </row>
    <row r="38" spans="1:4" ht="18">
      <c r="A38" s="85" t="str">
        <f>A32</f>
        <v>PERMIAN BASIN INDEX</v>
      </c>
      <c r="B38" s="85"/>
      <c r="C38" s="85"/>
      <c r="D38" s="85"/>
    </row>
    <row r="39" spans="1:4">
      <c r="A39" s="86" t="s">
        <v>12</v>
      </c>
      <c r="B39" s="86"/>
      <c r="C39" s="86"/>
      <c r="D39" s="86"/>
    </row>
    <row r="40" spans="1:4">
      <c r="A40" s="13" t="s">
        <v>10</v>
      </c>
      <c r="B40" s="61">
        <f ca="1">INDEX(INDIRECT(CONCATENATE("'", A30, " Index'!A:A")), COUNTA(INDIRECT(CONCATENATE("'", A30, " Index'!B:B")))-1)</f>
        <v>43951</v>
      </c>
      <c r="C40" s="61">
        <f ca="1">INDEX(INDIRECT(CONCATENATE("'", A30, " Index'!A:A")), COUNTA(INDIRECT(CONCATENATE("'", A30, " Index'!B:B"))))</f>
        <v>43982</v>
      </c>
      <c r="D40" s="28" t="s">
        <v>13</v>
      </c>
    </row>
    <row r="41" spans="1:4">
      <c r="A41" s="12" t="str">
        <f>'Permian Basin Index'!B$3</f>
        <v>Energy</v>
      </c>
      <c r="B41" s="15">
        <f ca="1">INDEX(INDIRECT(CONCATENATE("'", A30, " Index'!B:B")), COUNTA(INDIRECT(CONCATENATE("'", A30, " Index'!B:B")))-1)</f>
        <v>74.797784692484939</v>
      </c>
      <c r="C41" s="15">
        <f ca="1">INDEX(INDIRECT(CONCATENATE("'", A30, " Index'!B:B")), COUNTA(INDIRECT(CONCATENATE("'", A30, " Index'!B:B"))))</f>
        <v>68.662132824674316</v>
      </c>
      <c r="D41" s="25">
        <f ca="1">ROUND(C41,1)-ROUND(B41,1)</f>
        <v>-6.0999999999999943</v>
      </c>
    </row>
    <row r="42" spans="1:4">
      <c r="A42" s="12" t="str">
        <f>'Permian Basin Index'!C$3</f>
        <v>Construction</v>
      </c>
      <c r="B42" s="15">
        <f ca="1">INDEX(INDIRECT(CONCATENATE("'", A30, " Index'!C:C")), COUNTA(INDIRECT(CONCATENATE("'", A30, " Index'!B:B")))-1)</f>
        <v>110.39402169525765</v>
      </c>
      <c r="C42" s="15">
        <f ca="1">INDEX(INDIRECT(CONCATENATE("'", A30, " Index'!C:C")), COUNTA(INDIRECT(CONCATENATE("'", A30, " Index'!B:B"))))</f>
        <v>117.49808545907338</v>
      </c>
      <c r="D42" s="25">
        <f t="shared" ref="D42:D51" ca="1" si="2">ROUND(C42,1)-ROUND(B42,1)</f>
        <v>7.0999999999999943</v>
      </c>
    </row>
    <row r="43" spans="1:4">
      <c r="A43" s="12" t="str">
        <f>'Permian Basin Index'!D$3</f>
        <v>Manufacturing</v>
      </c>
      <c r="B43" s="15">
        <f ca="1">INDEX(INDIRECT(CONCATENATE("'", A30, " Index'!D:D")), COUNTA(INDIRECT(CONCATENATE("'", A30, " Index'!B:B")))-1)</f>
        <v>113.25928804182648</v>
      </c>
      <c r="C43" s="15">
        <f ca="1">INDEX(INDIRECT(CONCATENATE("'", A30, " Index'!D:D")), COUNTA(INDIRECT(CONCATENATE("'", A30, " Index'!B:B"))))</f>
        <v>107.32452796753077</v>
      </c>
      <c r="D43" s="25">
        <f t="shared" ca="1" si="2"/>
        <v>-6</v>
      </c>
    </row>
    <row r="44" spans="1:4">
      <c r="A44" s="12" t="str">
        <f>'Permian Basin Index'!E$3</f>
        <v>Retail</v>
      </c>
      <c r="B44" s="15">
        <f ca="1">INDEX(INDIRECT(CONCATENATE("'", A30, " Index'!E:E")), COUNTA(INDIRECT(CONCATENATE("'", A30, " Index'!B:B")))-1)</f>
        <v>104.32193113561377</v>
      </c>
      <c r="C44" s="15">
        <f ca="1">INDEX(INDIRECT(CONCATENATE("'", A30, " Index'!E:E")), COUNTA(INDIRECT(CONCATENATE("'", A30, " Index'!B:B"))))</f>
        <v>108.99547277290544</v>
      </c>
      <c r="D44" s="25">
        <f t="shared" ca="1" si="2"/>
        <v>4.7000000000000028</v>
      </c>
    </row>
    <row r="45" spans="1:4">
      <c r="A45" s="12" t="str">
        <f>'Permian Basin Index'!F$3</f>
        <v>Financial Services</v>
      </c>
      <c r="B45" s="15">
        <f ca="1">INDEX(INDIRECT(CONCATENATE("'", A30, " Index'!F:F")), COUNTA(INDIRECT(CONCATENATE("'", A30, " Index'!B:B")))-1)</f>
        <v>218.62841590694902</v>
      </c>
      <c r="C45" s="15">
        <f ca="1">INDEX(INDIRECT(CONCATENATE("'", A30, " Index'!F:F")), COUNTA(INDIRECT(CONCATENATE("'", A30, " Index'!B:B"))))</f>
        <v>218.21143513029693</v>
      </c>
      <c r="D45" s="25">
        <f t="shared" ca="1" si="2"/>
        <v>-0.40000000000000568</v>
      </c>
    </row>
    <row r="46" spans="1:4">
      <c r="A46" s="12" t="str">
        <f>'Permian Basin Index'!G$3</f>
        <v>Real Estate</v>
      </c>
      <c r="B46" s="15">
        <f ca="1">INDEX(INDIRECT(CONCATENATE("'", A30, " Index'!G:G")), COUNTA(INDIRECT(CONCATENATE("'", A30, " Index'!B:B")))-1)</f>
        <v>155.43796223544584</v>
      </c>
      <c r="C46" s="15">
        <f ca="1">INDEX(INDIRECT(CONCATENATE("'", A30, " Index'!G:G")), COUNTA(INDIRECT(CONCATENATE("'", A30, " Index'!B:B"))))</f>
        <v>161.183012862276</v>
      </c>
      <c r="D46" s="25">
        <f t="shared" ca="1" si="2"/>
        <v>5.7999999999999829</v>
      </c>
    </row>
    <row r="47" spans="1:4">
      <c r="A47" s="12" t="str">
        <f>'Permian Basin Index'!H$3</f>
        <v>Professional &amp; Business Services</v>
      </c>
      <c r="B47" s="15">
        <f ca="1">INDEX(INDIRECT(CONCATENATE("'", A30, " Index'!H:H")), COUNTA(INDIRECT(CONCATENATE("'", A30, " Index'!B:B")))-1)</f>
        <v>102.71035105267009</v>
      </c>
      <c r="C47" s="15">
        <f ca="1">INDEX(INDIRECT(CONCATENATE("'", A30, " Index'!H:H")), COUNTA(INDIRECT(CONCATENATE("'", A30, " Index'!B:B"))))</f>
        <v>100.55910787696031</v>
      </c>
      <c r="D47" s="25">
        <f t="shared" ca="1" si="2"/>
        <v>-2.1000000000000085</v>
      </c>
    </row>
    <row r="48" spans="1:4">
      <c r="A48" s="12" t="str">
        <f>'Permian Basin Index'!I$3</f>
        <v>Health Care</v>
      </c>
      <c r="B48" s="15">
        <f ca="1">INDEX(INDIRECT(CONCATENATE("'", A30, " Index'!I:I")), COUNTA(INDIRECT(CONCATENATE("'", A30, " Index'!B:B")))-1)</f>
        <v>91.088192771084337</v>
      </c>
      <c r="C48" s="15">
        <f ca="1">INDEX(INDIRECT(CONCATENATE("'", A30, " Index'!I:I")), COUNTA(INDIRECT(CONCATENATE("'", A30, " Index'!B:B"))))</f>
        <v>89.241768266332528</v>
      </c>
      <c r="D48" s="25">
        <f t="shared" ca="1" si="2"/>
        <v>-1.8999999999999915</v>
      </c>
    </row>
    <row r="49" spans="1:4">
      <c r="A49" s="12" t="str">
        <f>'Permian Basin Index'!J$3</f>
        <v>Hospitality &amp; Tourism</v>
      </c>
      <c r="B49" s="15">
        <f ca="1">INDEX(INDIRECT(CONCATENATE("'", A30, " Index'!J:J")), COUNTA(INDIRECT(CONCATENATE("'", A30, " Index'!B:B")))-1)</f>
        <v>84.117697520802949</v>
      </c>
      <c r="C49" s="15">
        <f ca="1">INDEX(INDIRECT(CONCATENATE("'", A30, " Index'!J:J")), COUNTA(INDIRECT(CONCATENATE("'", A30, " Index'!B:B"))))</f>
        <v>99.511873122635322</v>
      </c>
      <c r="D49" s="25">
        <f t="shared" ca="1" si="2"/>
        <v>15.400000000000006</v>
      </c>
    </row>
    <row r="50" spans="1:4">
      <c r="A50" s="12" t="str">
        <f>'Permian Basin Index'!K$3</f>
        <v>Other Activity</v>
      </c>
      <c r="B50" s="15">
        <f ca="1">INDEX(INDIRECT(CONCATENATE("'", A30, " Index'!K:K")), COUNTA(INDIRECT(CONCATENATE("'", A30, " Index'!B:B")))-1)</f>
        <v>125.68391784716252</v>
      </c>
      <c r="C50" s="15">
        <f ca="1">INDEX(INDIRECT(CONCATENATE("'", A30, " Index'!K:K")), COUNTA(INDIRECT(CONCATENATE("'", A30, " Index'!B:B"))))</f>
        <v>132.08447124139059</v>
      </c>
      <c r="D50" s="25">
        <f t="shared" ca="1" si="2"/>
        <v>6.3999999999999915</v>
      </c>
    </row>
    <row r="51" spans="1:4">
      <c r="A51" s="16" t="str">
        <f>'Permian Basin Index'!L$3</f>
        <v>Permian Basin Composite</v>
      </c>
      <c r="B51" s="17">
        <f ca="1">INDEX(INDIRECT(CONCATENATE("'", A30, " Index'!L:L")), COUNTA(INDIRECT(CONCATENATE("'", A30, " Index'!B:B")))-1)</f>
        <v>97.641825131486925</v>
      </c>
      <c r="C51" s="17">
        <f ca="1">INDEX(INDIRECT(CONCATENATE("'", A30, " Index'!L:L")), COUNTA(INDIRECT(CONCATENATE("'", A30, " Index'!B:B"))))</f>
        <v>95.993808560941389</v>
      </c>
      <c r="D51" s="26">
        <f t="shared" ca="1" si="2"/>
        <v>-1.5999999999999943</v>
      </c>
    </row>
  </sheetData>
  <mergeCells count="12">
    <mergeCell ref="A1:D1"/>
    <mergeCell ref="A2:D2"/>
    <mergeCell ref="A16:D16"/>
    <mergeCell ref="A15:D15"/>
    <mergeCell ref="A9:B9"/>
    <mergeCell ref="A10:B10"/>
    <mergeCell ref="A11:B11"/>
    <mergeCell ref="A32:B32"/>
    <mergeCell ref="A33:B33"/>
    <mergeCell ref="A34:B34"/>
    <mergeCell ref="A38:D38"/>
    <mergeCell ref="A39:D3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28"/>
  <sheetViews>
    <sheetView zoomScaleNormal="100" workbookViewId="0">
      <pane xSplit="1" ySplit="3" topLeftCell="B4" activePane="bottomRight" state="frozen"/>
      <selection sqref="A1:R1"/>
      <selection pane="topRight" sqref="A1:R1"/>
      <selection pane="bottomLeft" sqref="A1:R1"/>
      <selection pane="bottomRight" activeCell="J4" sqref="J4"/>
    </sheetView>
  </sheetViews>
  <sheetFormatPr defaultRowHeight="15"/>
  <cols>
    <col min="1" max="1" width="9.88671875" style="60" bestFit="1" customWidth="1"/>
    <col min="2" max="2" width="8" style="1" customWidth="1"/>
    <col min="3" max="3" width="9.5546875" style="1" bestFit="1" customWidth="1"/>
    <col min="4" max="4" width="10.88671875" style="1" bestFit="1" customWidth="1"/>
    <col min="5" max="6" width="8.88671875" style="1"/>
    <col min="7" max="7" width="8.33203125" style="1" bestFit="1" customWidth="1"/>
    <col min="8" max="8" width="13.33203125" style="1" customWidth="1"/>
    <col min="9" max="9" width="8.77734375" style="1" bestFit="1" customWidth="1"/>
    <col min="10" max="10" width="11.109375" style="1" bestFit="1" customWidth="1"/>
    <col min="11" max="11" width="6" style="1" bestFit="1" customWidth="1"/>
    <col min="12" max="12" width="8.21875" style="1" bestFit="1" customWidth="1"/>
  </cols>
  <sheetData>
    <row r="1" spans="1:12" ht="21">
      <c r="A1" s="56"/>
      <c r="B1" s="2" t="s">
        <v>17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57"/>
      <c r="B2" s="3" t="s">
        <v>33</v>
      </c>
      <c r="C2" s="3"/>
      <c r="D2" s="3"/>
      <c r="E2" s="3"/>
      <c r="F2" s="3"/>
      <c r="G2" s="3"/>
      <c r="H2" s="3"/>
      <c r="I2" s="5"/>
      <c r="J2" s="4"/>
      <c r="K2" s="4"/>
      <c r="L2" s="6"/>
    </row>
    <row r="3" spans="1:12" ht="30">
      <c r="A3" s="58" t="s">
        <v>4</v>
      </c>
      <c r="B3" s="55" t="s">
        <v>0</v>
      </c>
      <c r="C3" s="55" t="s">
        <v>3</v>
      </c>
      <c r="D3" s="55" t="s">
        <v>8</v>
      </c>
      <c r="E3" s="55" t="s">
        <v>1</v>
      </c>
      <c r="F3" s="55" t="s">
        <v>18</v>
      </c>
      <c r="G3" s="55" t="s">
        <v>2</v>
      </c>
      <c r="H3" s="55" t="s">
        <v>19</v>
      </c>
      <c r="I3" s="55" t="s">
        <v>20</v>
      </c>
      <c r="J3" s="55" t="s">
        <v>34</v>
      </c>
      <c r="K3" s="55" t="s">
        <v>21</v>
      </c>
      <c r="L3" s="55" t="s">
        <v>22</v>
      </c>
    </row>
    <row r="4" spans="1:12">
      <c r="A4" s="59">
        <v>40209</v>
      </c>
      <c r="B4" s="7">
        <v>67.462691144854347</v>
      </c>
      <c r="C4" s="7">
        <v>54.620007110577632</v>
      </c>
      <c r="D4" s="7">
        <v>84.525991378869008</v>
      </c>
      <c r="E4" s="7">
        <v>98.165942602777832</v>
      </c>
      <c r="F4" s="7">
        <v>70.079856063270356</v>
      </c>
      <c r="G4" s="7">
        <v>96.802374813346717</v>
      </c>
      <c r="H4" s="7">
        <v>78.424389978015583</v>
      </c>
      <c r="I4" s="7">
        <v>98.853937502159667</v>
      </c>
      <c r="J4" s="7">
        <v>90.370565391956816</v>
      </c>
      <c r="K4" s="7">
        <v>73.157900090530873</v>
      </c>
      <c r="L4" s="9">
        <v>72.310313263672967</v>
      </c>
    </row>
    <row r="5" spans="1:12">
      <c r="A5" s="59">
        <v>40237</v>
      </c>
      <c r="B5" s="7">
        <v>68.03187251158441</v>
      </c>
      <c r="C5" s="7">
        <v>63.770647407935783</v>
      </c>
      <c r="D5" s="7">
        <v>85.343053436677693</v>
      </c>
      <c r="E5" s="7">
        <v>100.14338605089135</v>
      </c>
      <c r="F5" s="7">
        <v>71.130678497369502</v>
      </c>
      <c r="G5" s="7">
        <v>97.8563913247242</v>
      </c>
      <c r="H5" s="7">
        <v>80.048692745144351</v>
      </c>
      <c r="I5" s="7">
        <v>98.052269664474366</v>
      </c>
      <c r="J5" s="7">
        <v>90.054630421904818</v>
      </c>
      <c r="K5" s="7">
        <v>74.615345492274358</v>
      </c>
      <c r="L5" s="9">
        <v>73.191762589376779</v>
      </c>
    </row>
    <row r="6" spans="1:12">
      <c r="A6" s="59">
        <v>40268</v>
      </c>
      <c r="B6" s="7">
        <v>70.986569248760233</v>
      </c>
      <c r="C6" s="7">
        <v>81.133591873971241</v>
      </c>
      <c r="D6" s="7">
        <v>84.85773086098682</v>
      </c>
      <c r="E6" s="7">
        <v>99.43715624799367</v>
      </c>
      <c r="F6" s="7">
        <v>72.119587698999297</v>
      </c>
      <c r="G6" s="7">
        <v>96.09864236810283</v>
      </c>
      <c r="H6" s="7">
        <v>80.52835262268573</v>
      </c>
      <c r="I6" s="7">
        <v>98.978334235593593</v>
      </c>
      <c r="J6" s="7">
        <v>89.317448825116827</v>
      </c>
      <c r="K6" s="7">
        <v>75.650449094182633</v>
      </c>
      <c r="L6" s="9">
        <v>75.643693526110212</v>
      </c>
    </row>
    <row r="7" spans="1:12">
      <c r="A7" s="59">
        <v>40298</v>
      </c>
      <c r="B7" s="7">
        <v>73.875681354933874</v>
      </c>
      <c r="C7" s="7">
        <v>80.299012497143593</v>
      </c>
      <c r="D7" s="7">
        <v>85.932812515998236</v>
      </c>
      <c r="E7" s="7">
        <v>99.82237250411967</v>
      </c>
      <c r="F7" s="7">
        <v>72.213811697880487</v>
      </c>
      <c r="G7" s="7">
        <v>110.64554333996595</v>
      </c>
      <c r="H7" s="7">
        <v>80.484747179272873</v>
      </c>
      <c r="I7" s="7">
        <v>95.163501076953196</v>
      </c>
      <c r="J7" s="7">
        <v>92.555782268149812</v>
      </c>
      <c r="K7" s="7">
        <v>77.72065629799917</v>
      </c>
      <c r="L7" s="9">
        <v>78.482109905288837</v>
      </c>
    </row>
    <row r="8" spans="1:12">
      <c r="A8" s="59">
        <v>40329</v>
      </c>
      <c r="B8" s="7">
        <v>70.970821907460149</v>
      </c>
      <c r="C8" s="7">
        <v>82.570318548097589</v>
      </c>
      <c r="D8" s="7">
        <v>85.576499738908737</v>
      </c>
      <c r="E8" s="7">
        <v>99.347272454897592</v>
      </c>
      <c r="F8" s="7">
        <v>72.397175867032118</v>
      </c>
      <c r="G8" s="7">
        <v>96.548790637249212</v>
      </c>
      <c r="H8" s="7">
        <v>80.670070313777501</v>
      </c>
      <c r="I8" s="7">
        <v>94.887063891544472</v>
      </c>
      <c r="J8" s="7">
        <v>91.173566774172315</v>
      </c>
      <c r="K8" s="7">
        <v>78.658108616708546</v>
      </c>
      <c r="L8" s="9">
        <v>75.718463351094528</v>
      </c>
    </row>
    <row r="9" spans="1:12">
      <c r="A9" s="59">
        <v>40359</v>
      </c>
      <c r="B9" s="7">
        <v>72.472020079573284</v>
      </c>
      <c r="C9" s="7">
        <v>91.524515810711378</v>
      </c>
      <c r="D9" s="7">
        <v>85.840662659854402</v>
      </c>
      <c r="E9" s="7">
        <v>98.962056198771592</v>
      </c>
      <c r="F9" s="7">
        <v>72.560398706121461</v>
      </c>
      <c r="G9" s="7">
        <v>119.76430947287493</v>
      </c>
      <c r="H9" s="7">
        <v>82.31617580261269</v>
      </c>
      <c r="I9" s="7">
        <v>95.177322936223632</v>
      </c>
      <c r="J9" s="7">
        <v>92.568946225235308</v>
      </c>
      <c r="K9" s="7">
        <v>79.334343752860875</v>
      </c>
      <c r="L9" s="9">
        <v>78.300220609292552</v>
      </c>
    </row>
    <row r="10" spans="1:12">
      <c r="A10" s="59">
        <v>40390</v>
      </c>
      <c r="B10" s="7">
        <v>73.588678753481403</v>
      </c>
      <c r="C10" s="7">
        <v>78.962598757916155</v>
      </c>
      <c r="D10" s="7">
        <v>86.725301278835232</v>
      </c>
      <c r="E10" s="7">
        <v>99.244548119930656</v>
      </c>
      <c r="F10" s="7">
        <v>74.773008485178067</v>
      </c>
      <c r="G10" s="7">
        <v>125.2885477933507</v>
      </c>
      <c r="H10" s="7">
        <v>81.509475099474912</v>
      </c>
      <c r="I10" s="7">
        <v>95.591978714336719</v>
      </c>
      <c r="J10" s="7">
        <v>92.555782268149812</v>
      </c>
      <c r="K10" s="7">
        <v>79.209838366782293</v>
      </c>
      <c r="L10" s="9">
        <v>79.150050027619116</v>
      </c>
    </row>
    <row r="11" spans="1:12">
      <c r="A11" s="59">
        <v>40421</v>
      </c>
      <c r="B11" s="7">
        <v>74.906609643228265</v>
      </c>
      <c r="C11" s="7">
        <v>73.321680691400985</v>
      </c>
      <c r="D11" s="7">
        <v>87.06932740843888</v>
      </c>
      <c r="E11" s="7">
        <v>98.705245361354244</v>
      </c>
      <c r="F11" s="7">
        <v>76.726756065988653</v>
      </c>
      <c r="G11" s="7">
        <v>121.95018455515101</v>
      </c>
      <c r="H11" s="7">
        <v>82.403386689438392</v>
      </c>
      <c r="I11" s="7">
        <v>98.190488257178728</v>
      </c>
      <c r="J11" s="7">
        <v>94.253932732179294</v>
      </c>
      <c r="K11" s="7">
        <v>79.717625039416532</v>
      </c>
      <c r="L11" s="9">
        <v>79.973662978128004</v>
      </c>
    </row>
    <row r="12" spans="1:12">
      <c r="A12" s="59">
        <v>40451</v>
      </c>
      <c r="B12" s="7">
        <v>74.822017967450208</v>
      </c>
      <c r="C12" s="7">
        <v>72.888469268018383</v>
      </c>
      <c r="D12" s="7">
        <v>86.694584660120611</v>
      </c>
      <c r="E12" s="7">
        <v>98.165942602777832</v>
      </c>
      <c r="F12" s="7">
        <v>78.647353462294049</v>
      </c>
      <c r="G12" s="7">
        <v>121.7497838163403</v>
      </c>
      <c r="H12" s="7">
        <v>82.152655389814498</v>
      </c>
      <c r="I12" s="7">
        <v>97.568504590009098</v>
      </c>
      <c r="J12" s="7">
        <v>93.964325676298301</v>
      </c>
      <c r="K12" s="7">
        <v>79.912927605814318</v>
      </c>
      <c r="L12" s="9">
        <v>79.869788056987588</v>
      </c>
    </row>
    <row r="13" spans="1:12">
      <c r="A13" s="59">
        <v>40482</v>
      </c>
      <c r="B13" s="7">
        <v>77.680586640742078</v>
      </c>
      <c r="C13" s="7">
        <v>66.173985991035366</v>
      </c>
      <c r="D13" s="7">
        <v>87.659086487759424</v>
      </c>
      <c r="E13" s="7">
        <v>100.00214009031181</v>
      </c>
      <c r="F13" s="7">
        <v>77.978158057679622</v>
      </c>
      <c r="G13" s="7">
        <v>117.73840249324421</v>
      </c>
      <c r="H13" s="7">
        <v>84.44194116898926</v>
      </c>
      <c r="I13" s="7">
        <v>101.60448749697647</v>
      </c>
      <c r="J13" s="7">
        <v>90.291581649443827</v>
      </c>
      <c r="K13" s="7">
        <v>81.487554547396471</v>
      </c>
      <c r="L13" s="9">
        <v>81.782245928235454</v>
      </c>
    </row>
    <row r="14" spans="1:12">
      <c r="A14" s="59">
        <v>40512</v>
      </c>
      <c r="B14" s="7">
        <v>79.276466990380058</v>
      </c>
      <c r="C14" s="7">
        <v>69.073063851276515</v>
      </c>
      <c r="D14" s="7">
        <v>87.966252674905547</v>
      </c>
      <c r="E14" s="7">
        <v>100.9394996468851</v>
      </c>
      <c r="F14" s="7">
        <v>77.360224377134116</v>
      </c>
      <c r="G14" s="7">
        <v>114.49075528868019</v>
      </c>
      <c r="H14" s="7">
        <v>84.180308508512141</v>
      </c>
      <c r="I14" s="7">
        <v>101.45244704500168</v>
      </c>
      <c r="J14" s="7">
        <v>90.449549134469819</v>
      </c>
      <c r="K14" s="7">
        <v>82.498245328505021</v>
      </c>
      <c r="L14" s="9">
        <v>82.851478045237073</v>
      </c>
    </row>
    <row r="15" spans="1:12">
      <c r="A15" s="59">
        <v>40543</v>
      </c>
      <c r="B15" s="7">
        <v>81.595889536037419</v>
      </c>
      <c r="C15" s="7">
        <v>72.303184911292107</v>
      </c>
      <c r="D15" s="7">
        <v>87.769666315132028</v>
      </c>
      <c r="E15" s="7">
        <v>99.141823784963719</v>
      </c>
      <c r="F15" s="7">
        <v>76.600867682217626</v>
      </c>
      <c r="G15" s="7">
        <v>109.88442679688352</v>
      </c>
      <c r="H15" s="7">
        <v>85.139628263594901</v>
      </c>
      <c r="I15" s="7">
        <v>101.02396940761815</v>
      </c>
      <c r="J15" s="7">
        <v>90.475877048640825</v>
      </c>
      <c r="K15" s="7">
        <v>82.591014047543965</v>
      </c>
      <c r="L15" s="9">
        <v>84.310583573576764</v>
      </c>
    </row>
    <row r="16" spans="1:12">
      <c r="A16" s="59">
        <v>40574</v>
      </c>
      <c r="B16" s="7">
        <v>83.853718696412685</v>
      </c>
      <c r="C16" s="7">
        <v>62.185440138255643</v>
      </c>
      <c r="D16" s="7">
        <v>90.61402520810509</v>
      </c>
      <c r="E16" s="7">
        <v>101.78697541036232</v>
      </c>
      <c r="F16" s="7">
        <v>77.127928649396324</v>
      </c>
      <c r="G16" s="7">
        <v>114.84701717439991</v>
      </c>
      <c r="H16" s="7">
        <v>88.475444684678138</v>
      </c>
      <c r="I16" s="7">
        <v>101.59066563770604</v>
      </c>
      <c r="J16" s="7">
        <v>93.069176594484304</v>
      </c>
      <c r="K16" s="7">
        <v>83.355135338575309</v>
      </c>
      <c r="L16" s="9">
        <v>86.417173684870633</v>
      </c>
    </row>
    <row r="17" spans="1:12">
      <c r="A17" s="59">
        <v>40602</v>
      </c>
      <c r="B17" s="7">
        <v>83.634988115647843</v>
      </c>
      <c r="C17" s="7">
        <v>72.46430961480138</v>
      </c>
      <c r="D17" s="7">
        <v>90.902761424022444</v>
      </c>
      <c r="E17" s="7">
        <v>101.38891861236544</v>
      </c>
      <c r="F17" s="7">
        <v>77.597027998891477</v>
      </c>
      <c r="G17" s="7">
        <v>112.44379818103613</v>
      </c>
      <c r="H17" s="7">
        <v>88.856992314540605</v>
      </c>
      <c r="I17" s="7">
        <v>100.73371036293899</v>
      </c>
      <c r="J17" s="7">
        <v>92.674257881919303</v>
      </c>
      <c r="K17" s="7">
        <v>83.877569703689389</v>
      </c>
      <c r="L17" s="9">
        <v>86.409497183068922</v>
      </c>
    </row>
    <row r="18" spans="1:12">
      <c r="A18" s="59">
        <v>40633</v>
      </c>
      <c r="B18" s="7">
        <v>88.883123776521543</v>
      </c>
      <c r="C18" s="7">
        <v>86.93982976634932</v>
      </c>
      <c r="D18" s="7">
        <v>91.750540100545734</v>
      </c>
      <c r="E18" s="7">
        <v>102.15935112461746</v>
      </c>
      <c r="F18" s="7">
        <v>78.240315559841491</v>
      </c>
      <c r="G18" s="7">
        <v>112.00120041234244</v>
      </c>
      <c r="H18" s="7">
        <v>89.293046748669127</v>
      </c>
      <c r="I18" s="7">
        <v>100.31905458482591</v>
      </c>
      <c r="J18" s="7">
        <v>93.2139801224248</v>
      </c>
      <c r="K18" s="7">
        <v>85.640175365429414</v>
      </c>
      <c r="L18" s="9">
        <v>90.604316632654815</v>
      </c>
    </row>
    <row r="19" spans="1:12">
      <c r="A19" s="59">
        <v>40663</v>
      </c>
      <c r="B19" s="7">
        <v>92.553325819746291</v>
      </c>
      <c r="C19" s="7">
        <v>66.896609477972561</v>
      </c>
      <c r="D19" s="7">
        <v>90.822898215364447</v>
      </c>
      <c r="E19" s="7">
        <v>98.435593982066038</v>
      </c>
      <c r="F19" s="7">
        <v>79.694688225323347</v>
      </c>
      <c r="G19" s="7">
        <v>108.89769733955391</v>
      </c>
      <c r="H19" s="7">
        <v>90.252366503751887</v>
      </c>
      <c r="I19" s="7">
        <v>99.296236998813626</v>
      </c>
      <c r="J19" s="7">
        <v>95.149081813993291</v>
      </c>
      <c r="K19" s="7">
        <v>86.531243324619311</v>
      </c>
      <c r="L19" s="9">
        <v>92.512372899374043</v>
      </c>
    </row>
    <row r="20" spans="1:12">
      <c r="A20" s="59">
        <v>40694</v>
      </c>
      <c r="B20" s="7">
        <v>91.602540004623989</v>
      </c>
      <c r="C20" s="7">
        <v>98.351555607853427</v>
      </c>
      <c r="D20" s="7">
        <v>91.123921078767651</v>
      </c>
      <c r="E20" s="7">
        <v>98.063218267810896</v>
      </c>
      <c r="F20" s="7">
        <v>81.283210089131373</v>
      </c>
      <c r="G20" s="7">
        <v>108.68040719702611</v>
      </c>
      <c r="H20" s="7">
        <v>90.481295081669359</v>
      </c>
      <c r="I20" s="7">
        <v>100.41580759971896</v>
      </c>
      <c r="J20" s="7">
        <v>96.360165865859273</v>
      </c>
      <c r="K20" s="7">
        <v>87.444282822528962</v>
      </c>
      <c r="L20" s="9">
        <v>92.709178978529408</v>
      </c>
    </row>
    <row r="21" spans="1:12">
      <c r="A21" s="59">
        <v>40724</v>
      </c>
      <c r="B21" s="7">
        <v>90.814780760455818</v>
      </c>
      <c r="C21" s="7">
        <v>87.676345133944366</v>
      </c>
      <c r="D21" s="7">
        <v>91.351224057255777</v>
      </c>
      <c r="E21" s="7">
        <v>97.665161469814024</v>
      </c>
      <c r="F21" s="7">
        <v>83.350944522029408</v>
      </c>
      <c r="G21" s="7">
        <v>111.22935906478899</v>
      </c>
      <c r="H21" s="7">
        <v>92.029288322825636</v>
      </c>
      <c r="I21" s="7">
        <v>99.337702576624935</v>
      </c>
      <c r="J21" s="7">
        <v>97.702889488580269</v>
      </c>
      <c r="K21" s="7">
        <v>88.428119500757816</v>
      </c>
      <c r="L21" s="9">
        <v>92.153889348575902</v>
      </c>
    </row>
    <row r="22" spans="1:12">
      <c r="A22" s="59">
        <v>40755</v>
      </c>
      <c r="B22" s="7">
        <v>92.850034952623176</v>
      </c>
      <c r="C22" s="7">
        <v>85.027416566464254</v>
      </c>
      <c r="D22" s="7">
        <v>94.072716475370385</v>
      </c>
      <c r="E22" s="7">
        <v>99.206026494318067</v>
      </c>
      <c r="F22" s="7">
        <v>84.540088966472041</v>
      </c>
      <c r="G22" s="7">
        <v>116.64145339754344</v>
      </c>
      <c r="H22" s="7">
        <v>94.678319010156429</v>
      </c>
      <c r="I22" s="7">
        <v>99.821467651090202</v>
      </c>
      <c r="J22" s="7">
        <v>96.439149608372276</v>
      </c>
      <c r="K22" s="7">
        <v>89.309422331627829</v>
      </c>
      <c r="L22" s="9">
        <v>94.181170321985988</v>
      </c>
    </row>
    <row r="23" spans="1:12">
      <c r="A23" s="59">
        <v>40786</v>
      </c>
      <c r="B23" s="7">
        <v>89.433396870767453</v>
      </c>
      <c r="C23" s="7">
        <v>102.30318072855326</v>
      </c>
      <c r="D23" s="7">
        <v>94.330736072573131</v>
      </c>
      <c r="E23" s="7">
        <v>98.602521026387308</v>
      </c>
      <c r="F23" s="7">
        <v>85.418852981098425</v>
      </c>
      <c r="G23" s="7">
        <v>121.07187050304863</v>
      </c>
      <c r="H23" s="7">
        <v>94.209560493468274</v>
      </c>
      <c r="I23" s="7">
        <v>99.420633732247552</v>
      </c>
      <c r="J23" s="7">
        <v>98.08464424405976</v>
      </c>
      <c r="K23" s="7">
        <v>89.646319258664008</v>
      </c>
      <c r="L23" s="9">
        <v>92.418749098958486</v>
      </c>
    </row>
    <row r="24" spans="1:12">
      <c r="A24" s="59">
        <v>40816</v>
      </c>
      <c r="B24" s="7">
        <v>89.52612014431368</v>
      </c>
      <c r="C24" s="7">
        <v>90.296876372039975</v>
      </c>
      <c r="D24" s="7">
        <v>93.636540489622902</v>
      </c>
      <c r="E24" s="7">
        <v>98.358550730840847</v>
      </c>
      <c r="F24" s="7">
        <v>86.377444996268409</v>
      </c>
      <c r="G24" s="7">
        <v>118.34726974960104</v>
      </c>
      <c r="H24" s="7">
        <v>94.155053689202205</v>
      </c>
      <c r="I24" s="7">
        <v>100.44345131825983</v>
      </c>
      <c r="J24" s="7">
        <v>98.031988415717763</v>
      </c>
      <c r="K24" s="7">
        <v>90.022276698979752</v>
      </c>
      <c r="L24" s="9">
        <v>92.047039907289218</v>
      </c>
    </row>
    <row r="25" spans="1:12">
      <c r="A25" s="59">
        <v>40847</v>
      </c>
      <c r="B25" s="7">
        <v>91.50823263469006</v>
      </c>
      <c r="C25" s="7">
        <v>75.901473790821157</v>
      </c>
      <c r="D25" s="7">
        <v>93.83927017313934</v>
      </c>
      <c r="E25" s="7">
        <v>97.485393883621896</v>
      </c>
      <c r="F25" s="7">
        <v>87.492989590248115</v>
      </c>
      <c r="G25" s="7">
        <v>107.62930750606567</v>
      </c>
      <c r="H25" s="7">
        <v>94.198659132615049</v>
      </c>
      <c r="I25" s="7">
        <v>100.24994528847373</v>
      </c>
      <c r="J25" s="7">
        <v>95.570328440729284</v>
      </c>
      <c r="K25" s="7">
        <v>91.228270046486074</v>
      </c>
      <c r="L25" s="9">
        <v>92.547282998877762</v>
      </c>
    </row>
    <row r="26" spans="1:12">
      <c r="A26" s="59">
        <v>40877</v>
      </c>
      <c r="B26" s="7">
        <v>95.763117958635021</v>
      </c>
      <c r="C26" s="7">
        <v>74.751102648596117</v>
      </c>
      <c r="D26" s="7">
        <v>93.255654417561715</v>
      </c>
      <c r="E26" s="7">
        <v>97.035974918141548</v>
      </c>
      <c r="F26" s="7">
        <v>88.785474270578703</v>
      </c>
      <c r="G26" s="7">
        <v>107.04779224414335</v>
      </c>
      <c r="H26" s="7">
        <v>94.863642144661057</v>
      </c>
      <c r="I26" s="7">
        <v>99.959686243794565</v>
      </c>
      <c r="J26" s="7">
        <v>94.293424603435795</v>
      </c>
      <c r="K26" s="7">
        <v>92.441587240232323</v>
      </c>
      <c r="L26" s="9">
        <v>95.511155584599678</v>
      </c>
    </row>
    <row r="27" spans="1:12">
      <c r="A27" s="59">
        <v>40908</v>
      </c>
      <c r="B27" s="7">
        <v>96.668492082357687</v>
      </c>
      <c r="C27" s="7">
        <v>79.538339046092617</v>
      </c>
      <c r="D27" s="7">
        <v>93.648827137108754</v>
      </c>
      <c r="E27" s="7">
        <v>96.612237036402931</v>
      </c>
      <c r="F27" s="7">
        <v>89.892368562507414</v>
      </c>
      <c r="G27" s="7">
        <v>94.914378911239737</v>
      </c>
      <c r="H27" s="7">
        <v>95.888370064863096</v>
      </c>
      <c r="I27" s="7">
        <v>99.57267418422235</v>
      </c>
      <c r="J27" s="7">
        <v>94.39873626011979</v>
      </c>
      <c r="K27" s="7">
        <v>93.025053657345723</v>
      </c>
      <c r="L27" s="9">
        <v>95.753569098195683</v>
      </c>
    </row>
    <row r="28" spans="1:12">
      <c r="A28" s="59">
        <v>40939</v>
      </c>
      <c r="B28" s="7">
        <v>98.802167643933828</v>
      </c>
      <c r="C28" s="7">
        <v>78.897917059659136</v>
      </c>
      <c r="D28" s="7">
        <v>96.591479209968568</v>
      </c>
      <c r="E28" s="7">
        <v>98.936375115029861</v>
      </c>
      <c r="F28" s="7">
        <v>91.251546514229233</v>
      </c>
      <c r="G28" s="7">
        <v>93.446834188818372</v>
      </c>
      <c r="H28" s="7">
        <v>98.319373535129628</v>
      </c>
      <c r="I28" s="7">
        <v>102.79316739423398</v>
      </c>
      <c r="J28" s="7">
        <v>96.978871848877773</v>
      </c>
      <c r="K28" s="7">
        <v>92.973786733666302</v>
      </c>
      <c r="L28" s="9">
        <v>97.705944166381244</v>
      </c>
    </row>
    <row r="29" spans="1:12">
      <c r="A29" s="59">
        <v>40968</v>
      </c>
      <c r="B29" s="7">
        <v>100.19862099217809</v>
      </c>
      <c r="C29" s="7">
        <v>95.422575603332987</v>
      </c>
      <c r="D29" s="7">
        <v>97.070658461916508</v>
      </c>
      <c r="E29" s="7">
        <v>97.344147923042357</v>
      </c>
      <c r="F29" s="7">
        <v>92.599231487823403</v>
      </c>
      <c r="G29" s="7">
        <v>86.154218406416348</v>
      </c>
      <c r="H29" s="7">
        <v>99.703846363487713</v>
      </c>
      <c r="I29" s="7">
        <v>103.35986362432186</v>
      </c>
      <c r="J29" s="7">
        <v>96.55762522214178</v>
      </c>
      <c r="K29" s="7">
        <v>94.648506240527311</v>
      </c>
      <c r="L29" s="9">
        <v>98.847528602767042</v>
      </c>
    </row>
    <row r="30" spans="1:12">
      <c r="A30" s="59">
        <v>40999</v>
      </c>
      <c r="B30" s="7">
        <v>101.97907019616567</v>
      </c>
      <c r="C30" s="7">
        <v>91.142787203444755</v>
      </c>
      <c r="D30" s="7">
        <v>97.494547800178154</v>
      </c>
      <c r="E30" s="7">
        <v>97.113018169366754</v>
      </c>
      <c r="F30" s="7">
        <v>93.697229527131213</v>
      </c>
      <c r="G30" s="7">
        <v>82.553518387952295</v>
      </c>
      <c r="H30" s="7">
        <v>99.311397372772035</v>
      </c>
      <c r="I30" s="7">
        <v>103.18017945380619</v>
      </c>
      <c r="J30" s="7">
        <v>94.596195616402284</v>
      </c>
      <c r="K30" s="7">
        <v>95.722670355715138</v>
      </c>
      <c r="L30" s="9">
        <v>99.826865918148528</v>
      </c>
    </row>
    <row r="31" spans="1:12">
      <c r="A31" s="59">
        <v>41029</v>
      </c>
      <c r="B31" s="7">
        <v>102.45071101045494</v>
      </c>
      <c r="C31" s="7">
        <v>92.516409662975406</v>
      </c>
      <c r="D31" s="7">
        <v>98.354613124187296</v>
      </c>
      <c r="E31" s="7">
        <v>97.279945213688023</v>
      </c>
      <c r="F31" s="7">
        <v>95.115620220006235</v>
      </c>
      <c r="G31" s="7">
        <v>87.521623097915068</v>
      </c>
      <c r="H31" s="7">
        <v>99.213285125093122</v>
      </c>
      <c r="I31" s="7">
        <v>100.73371036293899</v>
      </c>
      <c r="J31" s="7">
        <v>97.808201145264263</v>
      </c>
      <c r="K31" s="7">
        <v>97.853909611530995</v>
      </c>
      <c r="L31" s="9">
        <v>100.55811223921202</v>
      </c>
    </row>
    <row r="32" spans="1:12">
      <c r="A32" s="59">
        <v>41060</v>
      </c>
      <c r="B32" s="7">
        <v>100.82881367155254</v>
      </c>
      <c r="C32" s="7">
        <v>110.72554976119859</v>
      </c>
      <c r="D32" s="7">
        <v>98.680209282562174</v>
      </c>
      <c r="E32" s="7">
        <v>98.242985854003038</v>
      </c>
      <c r="F32" s="7">
        <v>96.910309198227921</v>
      </c>
      <c r="G32" s="7">
        <v>100.45052135213129</v>
      </c>
      <c r="H32" s="7">
        <v>98.253965370010363</v>
      </c>
      <c r="I32" s="7">
        <v>99.199483983920572</v>
      </c>
      <c r="J32" s="7">
        <v>99.137760810899763</v>
      </c>
      <c r="K32" s="7">
        <v>99.924116815347531</v>
      </c>
      <c r="L32" s="9">
        <v>100.54926146137515</v>
      </c>
    </row>
    <row r="33" spans="1:12">
      <c r="A33" s="59">
        <v>41090</v>
      </c>
      <c r="B33" s="7">
        <v>98.055944372195796</v>
      </c>
      <c r="C33" s="7">
        <v>105.46674994618867</v>
      </c>
      <c r="D33" s="7">
        <v>99.368261541769485</v>
      </c>
      <c r="E33" s="7">
        <v>97.703683095426626</v>
      </c>
      <c r="F33" s="7">
        <v>98.27064622994348</v>
      </c>
      <c r="G33" s="7">
        <v>104.38197630626232</v>
      </c>
      <c r="H33" s="7">
        <v>98.613710278166394</v>
      </c>
      <c r="I33" s="7">
        <v>98.010804086663057</v>
      </c>
      <c r="J33" s="7">
        <v>101.55992891463174</v>
      </c>
      <c r="K33" s="7">
        <v>101.07151939293452</v>
      </c>
      <c r="L33" s="9">
        <v>98.753816849358884</v>
      </c>
    </row>
    <row r="34" spans="1:12">
      <c r="A34" s="59">
        <v>41121</v>
      </c>
      <c r="B34" s="7">
        <v>100.12692281684421</v>
      </c>
      <c r="C34" s="7">
        <v>103.7427604482445</v>
      </c>
      <c r="D34" s="7">
        <v>100.24061351326446</v>
      </c>
      <c r="E34" s="7">
        <v>100.46439959766302</v>
      </c>
      <c r="F34" s="7">
        <v>100.57438739307702</v>
      </c>
      <c r="G34" s="7">
        <v>110.84224932545335</v>
      </c>
      <c r="H34" s="7">
        <v>99.038863351441705</v>
      </c>
      <c r="I34" s="7">
        <v>98.563678457480506</v>
      </c>
      <c r="J34" s="7">
        <v>102.96847232278023</v>
      </c>
      <c r="K34" s="7">
        <v>101.29123478013203</v>
      </c>
      <c r="L34" s="9">
        <v>100.75400006692736</v>
      </c>
    </row>
    <row r="35" spans="1:12">
      <c r="A35" s="59">
        <v>41152</v>
      </c>
      <c r="B35" s="7">
        <v>101.81610396225047</v>
      </c>
      <c r="C35" s="7">
        <v>113.35154236797565</v>
      </c>
      <c r="D35" s="7">
        <v>101.0761055423019</v>
      </c>
      <c r="E35" s="7">
        <v>101.19631048430244</v>
      </c>
      <c r="F35" s="7">
        <v>102.37618938495589</v>
      </c>
      <c r="G35" s="7">
        <v>114.61045737491243</v>
      </c>
      <c r="H35" s="7">
        <v>99.453115063863805</v>
      </c>
      <c r="I35" s="7">
        <v>99.406811872977116</v>
      </c>
      <c r="J35" s="7">
        <v>104.57447508721121</v>
      </c>
      <c r="K35" s="7">
        <v>102.64858761659664</v>
      </c>
      <c r="L35" s="9">
        <v>102.57710290204706</v>
      </c>
    </row>
    <row r="36" spans="1:12">
      <c r="A36" s="59">
        <v>41182</v>
      </c>
      <c r="B36" s="7">
        <v>101.1542026309011</v>
      </c>
      <c r="C36" s="7">
        <v>101.14756369190644</v>
      </c>
      <c r="D36" s="7">
        <v>100.98395568615807</v>
      </c>
      <c r="E36" s="7">
        <v>100.7468915188221</v>
      </c>
      <c r="F36" s="7">
        <v>103.74797139521411</v>
      </c>
      <c r="G36" s="7">
        <v>107.0042068960895</v>
      </c>
      <c r="H36" s="7">
        <v>102.10214575119461</v>
      </c>
      <c r="I36" s="7">
        <v>99.158018406109264</v>
      </c>
      <c r="J36" s="7">
        <v>105.90403475284671</v>
      </c>
      <c r="K36" s="7">
        <v>101.86981863308547</v>
      </c>
      <c r="L36" s="9">
        <v>101.58238983300724</v>
      </c>
    </row>
    <row r="37" spans="1:12">
      <c r="A37" s="59">
        <v>41213</v>
      </c>
      <c r="B37" s="7">
        <v>99.325907189443754</v>
      </c>
      <c r="C37" s="7">
        <v>107.95995371156354</v>
      </c>
      <c r="D37" s="7">
        <v>103.69316145678684</v>
      </c>
      <c r="E37" s="7">
        <v>103.96986752840969</v>
      </c>
      <c r="F37" s="7">
        <v>106.02398190087841</v>
      </c>
      <c r="G37" s="7">
        <v>109.61130305163559</v>
      </c>
      <c r="H37" s="7">
        <v>102.8434382892131</v>
      </c>
      <c r="I37" s="7">
        <v>100.26376714774416</v>
      </c>
      <c r="J37" s="7">
        <v>99.519515566379255</v>
      </c>
      <c r="K37" s="7">
        <v>103.45176942090755</v>
      </c>
      <c r="L37" s="9">
        <v>100.85367961970877</v>
      </c>
    </row>
    <row r="38" spans="1:12">
      <c r="A38" s="59">
        <v>41243</v>
      </c>
      <c r="B38" s="7">
        <v>97.809352263207558</v>
      </c>
      <c r="C38" s="7">
        <v>98.21680669729308</v>
      </c>
      <c r="D38" s="7">
        <v>103.22626885232474</v>
      </c>
      <c r="E38" s="7">
        <v>104.17531619834357</v>
      </c>
      <c r="F38" s="7">
        <v>108.41523857237169</v>
      </c>
      <c r="G38" s="7">
        <v>104.23301604687447</v>
      </c>
      <c r="H38" s="7">
        <v>100.97930558331365</v>
      </c>
      <c r="I38" s="7">
        <v>98.425459864776144</v>
      </c>
      <c r="J38" s="7">
        <v>99.519515566379255</v>
      </c>
      <c r="K38" s="7">
        <v>104.39654558585684</v>
      </c>
      <c r="L38" s="9">
        <v>99.173606840510345</v>
      </c>
    </row>
    <row r="39" spans="1:12">
      <c r="A39" s="59">
        <v>41274</v>
      </c>
      <c r="B39" s="7">
        <v>97.531104902133663</v>
      </c>
      <c r="C39" s="7">
        <v>101.23126961148293</v>
      </c>
      <c r="D39" s="7">
        <v>103.22012552858182</v>
      </c>
      <c r="E39" s="7">
        <v>102.82705930190254</v>
      </c>
      <c r="F39" s="7">
        <v>110.66813787700771</v>
      </c>
      <c r="G39" s="7">
        <v>99.157622975307291</v>
      </c>
      <c r="H39" s="7">
        <v>102.16755391631389</v>
      </c>
      <c r="I39" s="7">
        <v>96.90505534502816</v>
      </c>
      <c r="J39" s="7">
        <v>100.87540314618575</v>
      </c>
      <c r="K39" s="7">
        <v>104.14753481369966</v>
      </c>
      <c r="L39" s="9">
        <v>98.859591902609864</v>
      </c>
    </row>
    <row r="40" spans="1:12">
      <c r="A40" s="59">
        <v>41305</v>
      </c>
      <c r="B40" s="7">
        <v>100.9976128167623</v>
      </c>
      <c r="C40" s="7">
        <v>79.557730028147191</v>
      </c>
      <c r="D40" s="7">
        <v>107.07813283913707</v>
      </c>
      <c r="E40" s="7">
        <v>106.70490294690435</v>
      </c>
      <c r="F40" s="7">
        <v>109.77483469704582</v>
      </c>
      <c r="G40" s="7">
        <v>99.297036047445459</v>
      </c>
      <c r="H40" s="7">
        <v>103.81365940514908</v>
      </c>
      <c r="I40" s="7">
        <v>98.508391020398761</v>
      </c>
      <c r="J40" s="7">
        <v>105.10103337063121</v>
      </c>
      <c r="K40" s="7">
        <v>103.40050249722813</v>
      </c>
      <c r="L40" s="9">
        <v>101.32281496460679</v>
      </c>
    </row>
    <row r="41" spans="1:12">
      <c r="A41" s="59">
        <v>41333</v>
      </c>
      <c r="B41" s="7">
        <v>101.28711856677556</v>
      </c>
      <c r="C41" s="7">
        <v>91.41198032043367</v>
      </c>
      <c r="D41" s="7">
        <v>106.83239988942017</v>
      </c>
      <c r="E41" s="7">
        <v>106.25548398142402</v>
      </c>
      <c r="F41" s="7">
        <v>108.73530771310064</v>
      </c>
      <c r="G41" s="7">
        <v>88.015852358302212</v>
      </c>
      <c r="H41" s="7">
        <v>103.90087029197478</v>
      </c>
      <c r="I41" s="7">
        <v>97.52703901219779</v>
      </c>
      <c r="J41" s="7">
        <v>104.42967155927072</v>
      </c>
      <c r="K41" s="7">
        <v>104.8066809752922</v>
      </c>
      <c r="L41" s="9">
        <v>101.18344876284367</v>
      </c>
    </row>
    <row r="42" spans="1:12">
      <c r="A42" s="59">
        <v>41364</v>
      </c>
      <c r="B42" s="7">
        <v>100.96706774266737</v>
      </c>
      <c r="C42" s="7">
        <v>100.2850581947804</v>
      </c>
      <c r="D42" s="7">
        <v>106.37165060870099</v>
      </c>
      <c r="E42" s="7">
        <v>105.12551629678772</v>
      </c>
      <c r="F42" s="7">
        <v>108.58076488211815</v>
      </c>
      <c r="G42" s="7">
        <v>82.819307608687197</v>
      </c>
      <c r="H42" s="7">
        <v>104.93649957303003</v>
      </c>
      <c r="I42" s="7">
        <v>97.679079464172588</v>
      </c>
      <c r="J42" s="7">
        <v>103.98209701836372</v>
      </c>
      <c r="K42" s="7">
        <v>105.5732435484035</v>
      </c>
      <c r="L42" s="9">
        <v>100.90171352071785</v>
      </c>
    </row>
    <row r="43" spans="1:12">
      <c r="A43" s="59">
        <v>41394</v>
      </c>
      <c r="B43" s="7">
        <v>100.75734450107512</v>
      </c>
      <c r="C43" s="7">
        <v>104.52387129614976</v>
      </c>
      <c r="D43" s="7">
        <v>108.8719833720704</v>
      </c>
      <c r="E43" s="7">
        <v>108.92631669056435</v>
      </c>
      <c r="F43" s="7">
        <v>109.24325819935943</v>
      </c>
      <c r="G43" s="7">
        <v>87.187790692629946</v>
      </c>
      <c r="H43" s="7">
        <v>103.60653354893803</v>
      </c>
      <c r="I43" s="7">
        <v>99.310058858084062</v>
      </c>
      <c r="J43" s="7">
        <v>106.9703152767722</v>
      </c>
      <c r="K43" s="7">
        <v>107.3553794667833</v>
      </c>
      <c r="L43" s="9">
        <v>101.39606740782347</v>
      </c>
    </row>
    <row r="44" spans="1:12">
      <c r="A44" s="59">
        <v>41425</v>
      </c>
      <c r="B44" s="7">
        <v>101.46668176559842</v>
      </c>
      <c r="C44" s="7">
        <v>109.36921550185166</v>
      </c>
      <c r="D44" s="7">
        <v>109.24058279664574</v>
      </c>
      <c r="E44" s="7">
        <v>109.9920816658463</v>
      </c>
      <c r="F44" s="7">
        <v>109.74713684507077</v>
      </c>
      <c r="G44" s="7">
        <v>91.973613509361698</v>
      </c>
      <c r="H44" s="7">
        <v>102.63631243300205</v>
      </c>
      <c r="I44" s="7">
        <v>99.130374687568391</v>
      </c>
      <c r="J44" s="7">
        <v>106.7860198775752</v>
      </c>
      <c r="K44" s="7">
        <v>108.50766460853025</v>
      </c>
      <c r="L44" s="9">
        <v>102.2786949831986</v>
      </c>
    </row>
    <row r="45" spans="1:12">
      <c r="A45" s="59">
        <v>41455</v>
      </c>
      <c r="B45" s="7">
        <v>102.29159812265607</v>
      </c>
      <c r="C45" s="7">
        <v>111.75062176633109</v>
      </c>
      <c r="D45" s="7">
        <v>109.25901276787451</v>
      </c>
      <c r="E45" s="7">
        <v>109.33721403043208</v>
      </c>
      <c r="F45" s="7">
        <v>110.00200827912684</v>
      </c>
      <c r="G45" s="7">
        <v>95.658098273858315</v>
      </c>
      <c r="H45" s="7">
        <v>103.12687367139665</v>
      </c>
      <c r="I45" s="7">
        <v>96.68390559670118</v>
      </c>
      <c r="J45" s="7">
        <v>107.94444810109918</v>
      </c>
      <c r="K45" s="7">
        <v>109.39140872148023</v>
      </c>
      <c r="L45" s="9">
        <v>103.09765708949585</v>
      </c>
    </row>
    <row r="46" spans="1:12">
      <c r="A46" s="59">
        <v>41486</v>
      </c>
      <c r="B46" s="7">
        <v>105.40996873077277</v>
      </c>
      <c r="C46" s="7">
        <v>120.49419841588725</v>
      </c>
      <c r="D46" s="7">
        <v>109.35730594776128</v>
      </c>
      <c r="E46" s="7">
        <v>109.33721403043208</v>
      </c>
      <c r="F46" s="7">
        <v>121.93285354315685</v>
      </c>
      <c r="G46" s="7">
        <v>99.050965462449795</v>
      </c>
      <c r="H46" s="7">
        <v>102.1784552771671</v>
      </c>
      <c r="I46" s="7">
        <v>95.744019166311517</v>
      </c>
      <c r="J46" s="7">
        <v>108.02343184361219</v>
      </c>
      <c r="K46" s="7">
        <v>109.0056861528446</v>
      </c>
      <c r="L46" s="9">
        <v>105.91947550506487</v>
      </c>
    </row>
    <row r="47" spans="1:12">
      <c r="A47" s="59">
        <v>41517</v>
      </c>
      <c r="B47" s="8">
        <v>105.96437000886958</v>
      </c>
      <c r="C47" s="8">
        <v>117.50671822679143</v>
      </c>
      <c r="D47" s="8">
        <v>110.17436800556995</v>
      </c>
      <c r="E47" s="8">
        <v>110.06912491707151</v>
      </c>
      <c r="F47" s="8">
        <v>133.50631800853623</v>
      </c>
      <c r="G47" s="8">
        <v>108.34763780406752</v>
      </c>
      <c r="H47" s="8">
        <v>102.60360835044241</v>
      </c>
      <c r="I47" s="8">
        <v>95.14967921768276</v>
      </c>
      <c r="J47" s="8">
        <v>109.68209043638518</v>
      </c>
      <c r="K47" s="8">
        <v>109.66239103235716</v>
      </c>
      <c r="L47" s="9">
        <v>107.09718668415844</v>
      </c>
    </row>
    <row r="48" spans="1:12">
      <c r="A48" s="59">
        <v>41547</v>
      </c>
      <c r="B48" s="8">
        <v>105.96796335053617</v>
      </c>
      <c r="C48" s="8">
        <v>111.60219396984589</v>
      </c>
      <c r="D48" s="8">
        <v>109.65832881116447</v>
      </c>
      <c r="E48" s="8">
        <v>109.82515462152503</v>
      </c>
      <c r="F48" s="8">
        <v>145.35792670740639</v>
      </c>
      <c r="G48" s="8">
        <v>107.74855721750561</v>
      </c>
      <c r="H48" s="8">
        <v>103.20318319736914</v>
      </c>
      <c r="I48" s="8">
        <v>95.080569921330579</v>
      </c>
      <c r="J48" s="8">
        <v>109.89271374975317</v>
      </c>
      <c r="K48" s="8">
        <v>110.14332360211171</v>
      </c>
      <c r="L48" s="9">
        <v>107.20087416554883</v>
      </c>
    </row>
    <row r="49" spans="1:12">
      <c r="A49" s="59">
        <v>41578</v>
      </c>
      <c r="B49" s="8">
        <v>103.90069627033623</v>
      </c>
      <c r="C49" s="8">
        <v>109.83037198580027</v>
      </c>
      <c r="D49" s="8">
        <v>110.95457012092109</v>
      </c>
      <c r="E49" s="8">
        <v>110.28741412887624</v>
      </c>
      <c r="F49" s="8">
        <v>146.40362436161755</v>
      </c>
      <c r="G49" s="8">
        <v>108.38435762251461</v>
      </c>
      <c r="H49" s="8">
        <v>101.57888043024037</v>
      </c>
      <c r="I49" s="8">
        <v>97.4164641380343</v>
      </c>
      <c r="J49" s="8">
        <v>104.66662278680971</v>
      </c>
      <c r="K49" s="8">
        <v>110.88059079026335</v>
      </c>
      <c r="L49" s="9">
        <v>105.72348176709099</v>
      </c>
    </row>
    <row r="50" spans="1:12">
      <c r="A50" s="59">
        <v>41608</v>
      </c>
      <c r="B50" s="8">
        <v>102.90762150412151</v>
      </c>
      <c r="C50" s="8">
        <v>95.921784764045356</v>
      </c>
      <c r="D50" s="8">
        <v>111.0958665670083</v>
      </c>
      <c r="E50" s="8">
        <v>109.87651678900849</v>
      </c>
      <c r="F50" s="8">
        <v>147.50557990723098</v>
      </c>
      <c r="G50" s="8">
        <v>111.05924272875721</v>
      </c>
      <c r="H50" s="8">
        <v>99.431312342157383</v>
      </c>
      <c r="I50" s="8">
        <v>97.955516649581313</v>
      </c>
      <c r="J50" s="8">
        <v>105.7197393536497</v>
      </c>
      <c r="K50" s="8">
        <v>111.96696131585104</v>
      </c>
      <c r="L50" s="9">
        <v>104.77028861095798</v>
      </c>
    </row>
    <row r="51" spans="1:12">
      <c r="A51" s="59">
        <v>41639</v>
      </c>
      <c r="B51" s="8">
        <v>105.38321032648363</v>
      </c>
      <c r="C51" s="8">
        <v>98.38222333003084</v>
      </c>
      <c r="D51" s="8">
        <v>110.50610748768776</v>
      </c>
      <c r="E51" s="8">
        <v>110.44150063132665</v>
      </c>
      <c r="F51" s="8">
        <v>148.06294456899022</v>
      </c>
      <c r="G51" s="8">
        <v>107.31079771478667</v>
      </c>
      <c r="H51" s="8">
        <v>101.29544504805683</v>
      </c>
      <c r="I51" s="8">
        <v>97.057095797002958</v>
      </c>
      <c r="J51" s="8">
        <v>106.3779372079247</v>
      </c>
      <c r="K51" s="8">
        <v>112.80676235136153</v>
      </c>
      <c r="L51" s="9">
        <v>106.48422378054835</v>
      </c>
    </row>
    <row r="52" spans="1:12">
      <c r="A52" s="59">
        <v>41670</v>
      </c>
      <c r="B52" s="8">
        <v>106.23714538631081</v>
      </c>
      <c r="C52" s="8">
        <v>98.596236851109666</v>
      </c>
      <c r="D52" s="8">
        <v>113.01258357480009</v>
      </c>
      <c r="E52" s="8">
        <v>111.80259806963853</v>
      </c>
      <c r="F52" s="8">
        <v>149.52099317690144</v>
      </c>
      <c r="G52" s="8">
        <v>113.35802412024556</v>
      </c>
      <c r="H52" s="8">
        <v>105.61238394592925</v>
      </c>
      <c r="I52" s="8">
        <v>98.190488257178728</v>
      </c>
      <c r="J52" s="8">
        <v>110.18232080563418</v>
      </c>
      <c r="K52" s="8">
        <v>111.79851285233295</v>
      </c>
      <c r="L52" s="9">
        <v>107.93280332575196</v>
      </c>
    </row>
    <row r="53" spans="1:12">
      <c r="A53" s="59">
        <v>41698</v>
      </c>
      <c r="B53" s="8">
        <v>108.80826036155091</v>
      </c>
      <c r="C53" s="8">
        <v>95.77469504661299</v>
      </c>
      <c r="D53" s="8">
        <v>113.0740168122293</v>
      </c>
      <c r="E53" s="8">
        <v>112.76563870995356</v>
      </c>
      <c r="F53" s="8">
        <v>150.88198772346595</v>
      </c>
      <c r="G53" s="8">
        <v>106.72295285542805</v>
      </c>
      <c r="H53" s="8">
        <v>106.25556423626882</v>
      </c>
      <c r="I53" s="8">
        <v>97.623792027090843</v>
      </c>
      <c r="J53" s="8">
        <v>111.24860132955966</v>
      </c>
      <c r="K53" s="8">
        <v>113.470791077114</v>
      </c>
      <c r="L53" s="9">
        <v>109.4748674267435</v>
      </c>
    </row>
    <row r="54" spans="1:12">
      <c r="A54" s="59">
        <v>41729</v>
      </c>
      <c r="B54" s="8">
        <v>110.41436271705241</v>
      </c>
      <c r="C54" s="8">
        <v>120.85904384211747</v>
      </c>
      <c r="D54" s="8">
        <v>113.81121566137999</v>
      </c>
      <c r="E54" s="8">
        <v>112.89404412866223</v>
      </c>
      <c r="F54" s="8">
        <v>152.40128999951503</v>
      </c>
      <c r="G54" s="8">
        <v>82.375211271909563</v>
      </c>
      <c r="H54" s="8">
        <v>108.23961191155362</v>
      </c>
      <c r="I54" s="8">
        <v>97.637613886361279</v>
      </c>
      <c r="J54" s="8">
        <v>111.90679918383466</v>
      </c>
      <c r="K54" s="8">
        <v>114.85499801645831</v>
      </c>
      <c r="L54" s="9">
        <v>110.22022174188459</v>
      </c>
    </row>
    <row r="55" spans="1:12">
      <c r="A55" s="59">
        <v>41759</v>
      </c>
      <c r="B55" s="8">
        <v>113.58776538620286</v>
      </c>
      <c r="C55" s="8">
        <v>119.9281739805341</v>
      </c>
      <c r="D55" s="8">
        <v>114.45626465438684</v>
      </c>
      <c r="E55" s="8">
        <v>112.80416033556617</v>
      </c>
      <c r="F55" s="8">
        <v>152.51354689217769</v>
      </c>
      <c r="G55" s="8">
        <v>111.47771530712278</v>
      </c>
      <c r="H55" s="8">
        <v>106.93144860916804</v>
      </c>
      <c r="I55" s="8">
        <v>96.531865144726382</v>
      </c>
      <c r="J55" s="8">
        <v>116.18508523662213</v>
      </c>
      <c r="K55" s="8">
        <v>117.10097753003285</v>
      </c>
      <c r="L55" s="9">
        <v>113.96686521515915</v>
      </c>
    </row>
    <row r="56" spans="1:12">
      <c r="A56" s="59">
        <v>41790</v>
      </c>
      <c r="B56" s="8">
        <v>114.36061111944471</v>
      </c>
      <c r="C56" s="8">
        <v>119.74788820920331</v>
      </c>
      <c r="D56" s="8">
        <v>115.58049289934164</v>
      </c>
      <c r="E56" s="8">
        <v>112.72711708434096</v>
      </c>
      <c r="F56" s="8">
        <v>152.99171971758742</v>
      </c>
      <c r="G56" s="8">
        <v>113.45929698795098</v>
      </c>
      <c r="H56" s="8">
        <v>106.08114246261742</v>
      </c>
      <c r="I56" s="8">
        <v>96.462755848374201</v>
      </c>
      <c r="J56" s="8">
        <v>114.68439412887514</v>
      </c>
      <c r="K56" s="8">
        <v>118.6243375479356</v>
      </c>
      <c r="L56" s="9">
        <v>114.63746596550305</v>
      </c>
    </row>
    <row r="57" spans="1:12">
      <c r="A57" s="59">
        <v>41820</v>
      </c>
      <c r="B57" s="8">
        <v>116.46656646930273</v>
      </c>
      <c r="C57" s="8">
        <v>164.1508470342024</v>
      </c>
      <c r="D57" s="8">
        <v>116.17639530240511</v>
      </c>
      <c r="E57" s="8">
        <v>112.03372782331414</v>
      </c>
      <c r="F57" s="8">
        <v>153.48541632399665</v>
      </c>
      <c r="G57" s="8">
        <v>119.36171145129823</v>
      </c>
      <c r="H57" s="8">
        <v>106.58260506186522</v>
      </c>
      <c r="I57" s="8">
        <v>95.43993826236192</v>
      </c>
      <c r="J57" s="8">
        <v>118.33081024155861</v>
      </c>
      <c r="K57" s="8">
        <v>119.76929884344261</v>
      </c>
      <c r="L57" s="9">
        <v>117.63059660051086</v>
      </c>
    </row>
    <row r="58" spans="1:12">
      <c r="A58" s="59">
        <v>41851</v>
      </c>
      <c r="B58" s="8">
        <v>117.19392881761827</v>
      </c>
      <c r="C58" s="8">
        <v>146.90728618872726</v>
      </c>
      <c r="D58" s="8">
        <v>118.74430462694667</v>
      </c>
      <c r="E58" s="8">
        <v>114.60183619748753</v>
      </c>
      <c r="F58" s="8">
        <v>155.96869541729936</v>
      </c>
      <c r="G58" s="8">
        <v>114.24105196049263</v>
      </c>
      <c r="H58" s="8">
        <v>105.54697578080997</v>
      </c>
      <c r="I58" s="8">
        <v>94.513873691242694</v>
      </c>
      <c r="J58" s="8">
        <v>118.43612189824262</v>
      </c>
      <c r="K58" s="8">
        <v>120.61642372519302</v>
      </c>
      <c r="L58" s="9">
        <v>117.70146054978491</v>
      </c>
    </row>
    <row r="59" spans="1:12">
      <c r="A59" s="59">
        <v>41882</v>
      </c>
      <c r="B59" s="8">
        <v>115.16547371578523</v>
      </c>
      <c r="C59" s="8">
        <v>137.26676120086759</v>
      </c>
      <c r="D59" s="8">
        <v>120.15726908781882</v>
      </c>
      <c r="E59" s="8">
        <v>116.65632289682624</v>
      </c>
      <c r="F59" s="8">
        <v>158.37755647762853</v>
      </c>
      <c r="G59" s="8">
        <v>119.29012843325289</v>
      </c>
      <c r="H59" s="8">
        <v>106.00483293664493</v>
      </c>
      <c r="I59" s="8">
        <v>93.878068164802642</v>
      </c>
      <c r="J59" s="8">
        <v>118.87053248206411</v>
      </c>
      <c r="K59" s="8">
        <v>121.71988322534051</v>
      </c>
      <c r="L59" s="9">
        <v>116.50515783873374</v>
      </c>
    </row>
    <row r="60" spans="1:12">
      <c r="A60" s="59">
        <v>41912</v>
      </c>
      <c r="B60" s="8">
        <v>114.43546911378979</v>
      </c>
      <c r="C60" s="8">
        <v>129.3888143089639</v>
      </c>
      <c r="D60" s="8">
        <v>121.55180357746219</v>
      </c>
      <c r="E60" s="8">
        <v>119.05750422667836</v>
      </c>
      <c r="F60" s="8">
        <v>160.82535047913882</v>
      </c>
      <c r="G60" s="8">
        <v>119.30013889345155</v>
      </c>
      <c r="H60" s="8">
        <v>107.7163465905994</v>
      </c>
      <c r="I60" s="8">
        <v>95.218788514034941</v>
      </c>
      <c r="J60" s="8">
        <v>120.5291910748371</v>
      </c>
      <c r="K60" s="8">
        <v>121.94448117669796</v>
      </c>
      <c r="L60" s="9">
        <v>116.15182290022844</v>
      </c>
    </row>
    <row r="61" spans="1:12">
      <c r="A61" s="59">
        <v>41943</v>
      </c>
      <c r="B61" s="8">
        <v>112.38847820324838</v>
      </c>
      <c r="C61" s="8">
        <v>143.280710003748</v>
      </c>
      <c r="D61" s="8">
        <v>123.04463124699232</v>
      </c>
      <c r="E61" s="8">
        <v>119.01898260106576</v>
      </c>
      <c r="F61" s="8">
        <v>162.2160197301163</v>
      </c>
      <c r="G61" s="8">
        <v>128.02881214272344</v>
      </c>
      <c r="H61" s="8">
        <v>108.90459492359963</v>
      </c>
      <c r="I61" s="8">
        <v>97.402642278763864</v>
      </c>
      <c r="J61" s="8">
        <v>115.19778845520963</v>
      </c>
      <c r="K61" s="8">
        <v>123.97074530307499</v>
      </c>
      <c r="L61" s="9">
        <v>115.63067299732496</v>
      </c>
    </row>
    <row r="62" spans="1:12">
      <c r="A62" s="59">
        <v>41973</v>
      </c>
      <c r="B62" s="8">
        <v>110.05670113400842</v>
      </c>
      <c r="C62" s="8">
        <v>123.55415420795951</v>
      </c>
      <c r="D62" s="8">
        <v>123.32108081542384</v>
      </c>
      <c r="E62" s="8">
        <v>118.87773664048623</v>
      </c>
      <c r="F62" s="8">
        <v>164.14413175336651</v>
      </c>
      <c r="G62" s="8">
        <v>125.74586343850008</v>
      </c>
      <c r="H62" s="8">
        <v>109.44966296626029</v>
      </c>
      <c r="I62" s="8">
        <v>96.835946048675979</v>
      </c>
      <c r="J62" s="8">
        <v>115.18462449812414</v>
      </c>
      <c r="K62" s="8">
        <v>124.54688787394846</v>
      </c>
      <c r="L62" s="9">
        <v>113.45317020132049</v>
      </c>
    </row>
    <row r="63" spans="1:12">
      <c r="A63" s="59">
        <v>42004</v>
      </c>
      <c r="B63" s="8">
        <v>103.75189994709349</v>
      </c>
      <c r="C63" s="8">
        <v>117.49690428019261</v>
      </c>
      <c r="D63" s="8">
        <v>123.44394729028228</v>
      </c>
      <c r="E63" s="8">
        <v>118.9676204335823</v>
      </c>
      <c r="F63" s="8">
        <v>165.74687900269922</v>
      </c>
      <c r="G63" s="8">
        <v>124.50370631194032</v>
      </c>
      <c r="H63" s="8">
        <v>109.80940787441632</v>
      </c>
      <c r="I63" s="8">
        <v>96.946520922839468</v>
      </c>
      <c r="J63" s="8">
        <v>116.83011913381162</v>
      </c>
      <c r="K63" s="8">
        <v>124.09280940707362</v>
      </c>
      <c r="L63" s="9">
        <v>108.85146053707486</v>
      </c>
    </row>
    <row r="64" spans="1:12">
      <c r="A64" s="59">
        <v>42035</v>
      </c>
      <c r="B64" s="8">
        <v>96.140599478748882</v>
      </c>
      <c r="C64" s="8">
        <v>84.598872800215545</v>
      </c>
      <c r="D64" s="8">
        <v>124.94906160729826</v>
      </c>
      <c r="E64" s="8">
        <v>119.21159072912877</v>
      </c>
      <c r="F64" s="8">
        <v>167.0967167190972</v>
      </c>
      <c r="G64" s="8">
        <v>114.68926315229812</v>
      </c>
      <c r="H64" s="8">
        <v>112.92719707843528</v>
      </c>
      <c r="I64" s="8">
        <v>99.213305843191009</v>
      </c>
      <c r="J64" s="8">
        <v>117.76476008688212</v>
      </c>
      <c r="K64" s="8">
        <v>119.68873653480352</v>
      </c>
      <c r="L64" s="9">
        <v>102.45699605106442</v>
      </c>
    </row>
    <row r="65" spans="1:12">
      <c r="A65" s="59">
        <v>42063</v>
      </c>
      <c r="B65" s="8">
        <v>88.621648016373143</v>
      </c>
      <c r="C65" s="8">
        <v>76.597648692925802</v>
      </c>
      <c r="D65" s="8">
        <v>124.1627161682042</v>
      </c>
      <c r="E65" s="8">
        <v>120.4828043743446</v>
      </c>
      <c r="F65" s="8">
        <v>166.56230799998957</v>
      </c>
      <c r="G65" s="8">
        <v>119.64957790050821</v>
      </c>
      <c r="H65" s="8">
        <v>111.54272425007721</v>
      </c>
      <c r="I65" s="8">
        <v>100.23612342920329</v>
      </c>
      <c r="J65" s="8">
        <v>116.26406897913513</v>
      </c>
      <c r="K65" s="8">
        <v>117.47693497034859</v>
      </c>
      <c r="L65" s="9">
        <v>97.037334035481877</v>
      </c>
    </row>
    <row r="66" spans="1:12">
      <c r="A66" s="59">
        <v>42094</v>
      </c>
      <c r="B66" s="8">
        <v>82.256355114180053</v>
      </c>
      <c r="C66" s="8">
        <v>107.01262381088533</v>
      </c>
      <c r="D66" s="8">
        <v>123.30879416793799</v>
      </c>
      <c r="E66" s="8">
        <v>120.82949900485801</v>
      </c>
      <c r="F66" s="8">
        <v>166.0177966236424</v>
      </c>
      <c r="G66" s="8">
        <v>122.51241380872743</v>
      </c>
      <c r="H66" s="8">
        <v>110.55070041243482</v>
      </c>
      <c r="I66" s="8">
        <v>100.52638247388245</v>
      </c>
      <c r="J66" s="8">
        <v>117.42249720265912</v>
      </c>
      <c r="K66" s="8">
        <v>115.6240018716496</v>
      </c>
      <c r="L66" s="9">
        <v>93.29995364149913</v>
      </c>
    </row>
    <row r="67" spans="1:12">
      <c r="A67" s="59">
        <v>42124</v>
      </c>
      <c r="B67" s="8">
        <v>80.967521555012809</v>
      </c>
      <c r="C67" s="8">
        <v>99.237871846156693</v>
      </c>
      <c r="D67" s="8">
        <v>120.79617475708274</v>
      </c>
      <c r="E67" s="8">
        <v>121.99798831510689</v>
      </c>
      <c r="F67" s="8">
        <v>165.96417756212847</v>
      </c>
      <c r="G67" s="8">
        <v>118.85180903421218</v>
      </c>
      <c r="H67" s="8">
        <v>105.83041116299351</v>
      </c>
      <c r="I67" s="8">
        <v>99.462099310058861</v>
      </c>
      <c r="J67" s="8">
        <v>118.93635226749161</v>
      </c>
      <c r="K67" s="8">
        <v>114.52298365358207</v>
      </c>
      <c r="L67" s="9">
        <v>91.635912141516172</v>
      </c>
    </row>
    <row r="68" spans="1:12">
      <c r="A68" s="59">
        <v>42155</v>
      </c>
      <c r="B68" s="8">
        <v>80.248439437285626</v>
      </c>
      <c r="C68" s="8">
        <v>137.51855013059637</v>
      </c>
      <c r="D68" s="8">
        <v>119.64122989341334</v>
      </c>
      <c r="E68" s="8">
        <v>123.37192629528965</v>
      </c>
      <c r="F68" s="8">
        <v>165.66279376482871</v>
      </c>
      <c r="G68" s="8">
        <v>113.92352135199646</v>
      </c>
      <c r="H68" s="8">
        <v>105.42706081142462</v>
      </c>
      <c r="I68" s="8">
        <v>99.641783480574531</v>
      </c>
      <c r="J68" s="8">
        <v>119.08115579543211</v>
      </c>
      <c r="K68" s="8">
        <v>114.30815083054451</v>
      </c>
      <c r="L68" s="9">
        <v>91.752722980435394</v>
      </c>
    </row>
    <row r="69" spans="1:12">
      <c r="A69" s="59">
        <v>42185</v>
      </c>
      <c r="B69" s="8">
        <v>79.828191705408557</v>
      </c>
      <c r="C69" s="8">
        <v>145.32238287780322</v>
      </c>
      <c r="D69" s="8">
        <v>119.40164026743936</v>
      </c>
      <c r="E69" s="8">
        <v>123.7443020095448</v>
      </c>
      <c r="F69" s="8">
        <v>165.61705242605569</v>
      </c>
      <c r="G69" s="8">
        <v>117.04554820588866</v>
      </c>
      <c r="H69" s="8">
        <v>103.45391449699304</v>
      </c>
      <c r="I69" s="8">
        <v>98.342528709153527</v>
      </c>
      <c r="J69" s="8">
        <v>122.42480089514908</v>
      </c>
      <c r="K69" s="8">
        <v>114.26664903518498</v>
      </c>
      <c r="L69" s="9">
        <v>91.729426075726238</v>
      </c>
    </row>
    <row r="70" spans="1:12">
      <c r="A70" s="59">
        <v>42216</v>
      </c>
      <c r="B70" s="8">
        <v>76.70884188830469</v>
      </c>
      <c r="C70" s="8">
        <v>143.55218448378324</v>
      </c>
      <c r="D70" s="8">
        <v>117.6262197057348</v>
      </c>
      <c r="E70" s="8">
        <v>121.15051255162967</v>
      </c>
      <c r="F70" s="8">
        <v>164.77261272514593</v>
      </c>
      <c r="G70" s="8">
        <v>114.22539606876256</v>
      </c>
      <c r="H70" s="8">
        <v>103.20318319736914</v>
      </c>
      <c r="I70" s="8">
        <v>100.00115182160587</v>
      </c>
      <c r="J70" s="8">
        <v>121.05574935825709</v>
      </c>
      <c r="K70" s="8">
        <v>111.31025643633848</v>
      </c>
      <c r="L70" s="9">
        <v>89.094092444235031</v>
      </c>
    </row>
    <row r="71" spans="1:12">
      <c r="A71" s="59">
        <v>42247</v>
      </c>
      <c r="B71" s="8">
        <v>74.797993808917241</v>
      </c>
      <c r="C71" s="8">
        <v>116.02159995355407</v>
      </c>
      <c r="D71" s="8">
        <v>116.21939856860557</v>
      </c>
      <c r="E71" s="8">
        <v>119.55828535964217</v>
      </c>
      <c r="F71" s="8">
        <v>164.2121191805966</v>
      </c>
      <c r="G71" s="8">
        <v>114.30259004414313</v>
      </c>
      <c r="H71" s="8">
        <v>103.19228183651593</v>
      </c>
      <c r="I71" s="8">
        <v>99.627961621304095</v>
      </c>
      <c r="J71" s="8">
        <v>123.20147436319358</v>
      </c>
      <c r="K71" s="8">
        <v>110.62913873602621</v>
      </c>
      <c r="L71" s="9">
        <v>86.94128296460795</v>
      </c>
    </row>
    <row r="72" spans="1:12">
      <c r="A72" s="59">
        <v>42277</v>
      </c>
      <c r="B72" s="8">
        <v>74.768272321706348</v>
      </c>
      <c r="C72" s="8">
        <v>111.46830413789573</v>
      </c>
      <c r="D72" s="8">
        <v>116.13339203620465</v>
      </c>
      <c r="E72" s="8">
        <v>120.3672394975068</v>
      </c>
      <c r="F72" s="8">
        <v>164.28580657577359</v>
      </c>
      <c r="G72" s="8">
        <v>118.69597124312214</v>
      </c>
      <c r="H72" s="8">
        <v>101.37175457402932</v>
      </c>
      <c r="I72" s="8">
        <v>100.85810709637292</v>
      </c>
      <c r="J72" s="8">
        <v>122.06937405384059</v>
      </c>
      <c r="K72" s="8">
        <v>109.33525923364087</v>
      </c>
      <c r="L72" s="9">
        <v>86.951996480648958</v>
      </c>
    </row>
    <row r="73" spans="1:12">
      <c r="A73" s="59">
        <v>42308</v>
      </c>
      <c r="B73" s="8">
        <v>73.483280814398483</v>
      </c>
      <c r="C73" s="8">
        <v>102.64509392537211</v>
      </c>
      <c r="D73" s="8">
        <v>116.80915764792611</v>
      </c>
      <c r="E73" s="8">
        <v>124.0524750144456</v>
      </c>
      <c r="F73" s="8">
        <v>165.32274716532262</v>
      </c>
      <c r="G73" s="8">
        <v>120.99912779226587</v>
      </c>
      <c r="H73" s="8">
        <v>101.16462871781827</v>
      </c>
      <c r="I73" s="8">
        <v>101.39715960791993</v>
      </c>
      <c r="J73" s="8">
        <v>116.10610149410913</v>
      </c>
      <c r="K73" s="8">
        <v>109.9944053952334</v>
      </c>
      <c r="L73" s="9">
        <v>86.001453487146875</v>
      </c>
    </row>
    <row r="74" spans="1:12">
      <c r="A74" s="59">
        <v>42338</v>
      </c>
      <c r="B74" s="8">
        <v>71.982243414285747</v>
      </c>
      <c r="C74" s="8">
        <v>88.732461042958164</v>
      </c>
      <c r="D74" s="8">
        <v>115.3224733021389</v>
      </c>
      <c r="E74" s="8">
        <v>123.71862092580307</v>
      </c>
      <c r="F74" s="8">
        <v>166.35332223468447</v>
      </c>
      <c r="G74" s="8">
        <v>118.29573546235203</v>
      </c>
      <c r="H74" s="8">
        <v>98.526499391340693</v>
      </c>
      <c r="I74" s="8">
        <v>100.80281965929117</v>
      </c>
      <c r="J74" s="8">
        <v>117.55413677351412</v>
      </c>
      <c r="K74" s="8">
        <v>110.23853360323064</v>
      </c>
      <c r="L74" s="9">
        <v>84.261056030225504</v>
      </c>
    </row>
    <row r="75" spans="1:12">
      <c r="A75" s="59">
        <v>42369</v>
      </c>
      <c r="B75" s="8">
        <v>69.863051267780762</v>
      </c>
      <c r="C75" s="8">
        <v>102.54373691146128</v>
      </c>
      <c r="D75" s="8">
        <v>114.33954150327132</v>
      </c>
      <c r="E75" s="8">
        <v>122.66569649239197</v>
      </c>
      <c r="F75" s="8">
        <v>167.79017276532511</v>
      </c>
      <c r="G75" s="8">
        <v>113.2381883491497</v>
      </c>
      <c r="H75" s="8">
        <v>97.948727266120386</v>
      </c>
      <c r="I75" s="8">
        <v>99.600317902763223</v>
      </c>
      <c r="J75" s="8">
        <v>119.35759889422761</v>
      </c>
      <c r="K75" s="8">
        <v>110.63402130018615</v>
      </c>
      <c r="L75" s="9">
        <v>82.76115913741414</v>
      </c>
    </row>
    <row r="76" spans="1:12">
      <c r="A76" s="59">
        <v>42400</v>
      </c>
      <c r="B76" s="8">
        <v>67.99371531295769</v>
      </c>
      <c r="C76" s="8">
        <v>74.957541118074786</v>
      </c>
      <c r="D76" s="8">
        <v>115.64192613677086</v>
      </c>
      <c r="E76" s="8">
        <v>124.34780747747556</v>
      </c>
      <c r="F76" s="8">
        <v>166.92185178962717</v>
      </c>
      <c r="G76" s="8">
        <v>115.89674126876609</v>
      </c>
      <c r="H76" s="8">
        <v>97.414560584312937</v>
      </c>
      <c r="I76" s="8">
        <v>101.99149955654867</v>
      </c>
      <c r="J76" s="8">
        <v>118.9231883104061</v>
      </c>
      <c r="K76" s="8">
        <v>107.5848599823007</v>
      </c>
      <c r="L76" s="9">
        <v>80.989867792494621</v>
      </c>
    </row>
    <row r="77" spans="1:12">
      <c r="A77" s="59">
        <v>42429</v>
      </c>
      <c r="B77" s="8">
        <v>64.893838795897977</v>
      </c>
      <c r="C77" s="8">
        <v>83.20787950750551</v>
      </c>
      <c r="D77" s="8">
        <v>115.30404333091013</v>
      </c>
      <c r="E77" s="8">
        <v>125.54197787146617</v>
      </c>
      <c r="F77" s="8">
        <v>166.36613353756991</v>
      </c>
      <c r="G77" s="8">
        <v>120.51429463144757</v>
      </c>
      <c r="H77" s="8">
        <v>95.942876869129165</v>
      </c>
      <c r="I77" s="8">
        <v>102.90374226839747</v>
      </c>
      <c r="J77" s="8">
        <v>117.39616928848812</v>
      </c>
      <c r="K77" s="8">
        <v>107.21134382406494</v>
      </c>
      <c r="L77" s="9">
        <v>79.13090370948332</v>
      </c>
    </row>
    <row r="78" spans="1:12">
      <c r="A78" s="59">
        <v>42460</v>
      </c>
      <c r="B78" s="8">
        <v>65.453879431693323</v>
      </c>
      <c r="C78" s="8">
        <v>107.05197563920812</v>
      </c>
      <c r="D78" s="8">
        <v>115.87537243900192</v>
      </c>
      <c r="E78" s="8">
        <v>124.79722644295589</v>
      </c>
      <c r="F78" s="8">
        <v>165.05207814662211</v>
      </c>
      <c r="G78" s="8">
        <v>121.39654480271041</v>
      </c>
      <c r="H78" s="8">
        <v>94.035138719816857</v>
      </c>
      <c r="I78" s="8">
        <v>103.38750734286273</v>
      </c>
      <c r="J78" s="8">
        <v>117.44882511683012</v>
      </c>
      <c r="K78" s="8">
        <v>106.14938611927697</v>
      </c>
      <c r="L78" s="9">
        <v>80.052987826537532</v>
      </c>
    </row>
    <row r="79" spans="1:12">
      <c r="A79" s="59">
        <v>42490</v>
      </c>
      <c r="B79" s="8">
        <v>64.267144631058173</v>
      </c>
      <c r="C79" s="8">
        <v>94.641519519656754</v>
      </c>
      <c r="D79" s="8">
        <v>113.55319606417726</v>
      </c>
      <c r="E79" s="8">
        <v>124.75870481734329</v>
      </c>
      <c r="F79" s="8">
        <v>163.5060663781662</v>
      </c>
      <c r="G79" s="8">
        <v>120.2128999424193</v>
      </c>
      <c r="H79" s="8">
        <v>91.811261105761375</v>
      </c>
      <c r="I79" s="8">
        <v>102.36468975685045</v>
      </c>
      <c r="J79" s="8">
        <v>117.87007174356611</v>
      </c>
      <c r="K79" s="8">
        <v>104.60649584473445</v>
      </c>
      <c r="L79" s="9">
        <v>78.517576146025064</v>
      </c>
    </row>
    <row r="80" spans="1:12">
      <c r="A80" s="59">
        <v>42521</v>
      </c>
      <c r="B80" s="8">
        <v>65.06865893451949</v>
      </c>
      <c r="C80" s="8">
        <v>115.47917122283502</v>
      </c>
      <c r="D80" s="8">
        <v>112.29381469687817</v>
      </c>
      <c r="E80" s="8">
        <v>123.41044792090226</v>
      </c>
      <c r="F80" s="8">
        <v>162.19216161588656</v>
      </c>
      <c r="G80" s="8">
        <v>122.26575484866694</v>
      </c>
      <c r="H80" s="8">
        <v>92.334526426715598</v>
      </c>
      <c r="I80" s="8">
        <v>102.43379905320263</v>
      </c>
      <c r="J80" s="8">
        <v>119.25228723754361</v>
      </c>
      <c r="K80" s="8">
        <v>103.52744916538668</v>
      </c>
      <c r="L80" s="9">
        <v>79.595016511100354</v>
      </c>
    </row>
    <row r="81" spans="1:12">
      <c r="A81" s="59">
        <v>42551</v>
      </c>
      <c r="B81" s="8">
        <v>65.696044410739745</v>
      </c>
      <c r="C81" s="8">
        <v>136.70458368546221</v>
      </c>
      <c r="D81" s="8">
        <v>110.83170364606264</v>
      </c>
      <c r="E81" s="8">
        <v>121.22755580285488</v>
      </c>
      <c r="F81" s="8">
        <v>160.725192286273</v>
      </c>
      <c r="G81" s="8">
        <v>125.81640601235264</v>
      </c>
      <c r="H81" s="8">
        <v>91.462417558458554</v>
      </c>
      <c r="I81" s="8">
        <v>99.655605339844968</v>
      </c>
      <c r="J81" s="8">
        <v>119.97630487724609</v>
      </c>
      <c r="K81" s="8">
        <v>103.0416340314722</v>
      </c>
      <c r="L81" s="9">
        <v>80.455948004932026</v>
      </c>
    </row>
    <row r="82" spans="1:12">
      <c r="A82" s="59">
        <v>42582</v>
      </c>
      <c r="B82" s="8">
        <v>66.214901206385292</v>
      </c>
      <c r="C82" s="8">
        <v>121.57406137835491</v>
      </c>
      <c r="D82" s="8">
        <v>109.0378531131293</v>
      </c>
      <c r="E82" s="8">
        <v>119.87929890641385</v>
      </c>
      <c r="F82" s="8">
        <v>160.16490011773311</v>
      </c>
      <c r="G82" s="8">
        <v>124.36286053037023</v>
      </c>
      <c r="H82" s="8">
        <v>92.465342756954158</v>
      </c>
      <c r="I82" s="8">
        <v>101.49391262281299</v>
      </c>
      <c r="J82" s="8">
        <v>118.63358125452511</v>
      </c>
      <c r="K82" s="8">
        <v>102.21648068844155</v>
      </c>
      <c r="L82" s="9">
        <v>80.273465649894561</v>
      </c>
    </row>
    <row r="83" spans="1:12">
      <c r="A83" s="59">
        <v>42613</v>
      </c>
      <c r="B83" s="8">
        <v>68.006495072323546</v>
      </c>
      <c r="C83" s="8">
        <v>125.15350193372356</v>
      </c>
      <c r="D83" s="8">
        <v>109.49245907010557</v>
      </c>
      <c r="E83" s="8">
        <v>119.62248806899652</v>
      </c>
      <c r="F83" s="8">
        <v>159.05202790229211</v>
      </c>
      <c r="G83" s="8">
        <v>128.63153868887974</v>
      </c>
      <c r="H83" s="8">
        <v>92.323625065862387</v>
      </c>
      <c r="I83" s="8">
        <v>102.37851161612089</v>
      </c>
      <c r="J83" s="8">
        <v>120.6345027315211</v>
      </c>
      <c r="K83" s="8">
        <v>102.53872992299789</v>
      </c>
      <c r="L83" s="9">
        <v>81.898714702381341</v>
      </c>
    </row>
    <row r="84" spans="1:12">
      <c r="A84" s="59">
        <v>42643</v>
      </c>
      <c r="B84" s="8">
        <v>69.033401856804815</v>
      </c>
      <c r="C84" s="8">
        <v>112.43933318500932</v>
      </c>
      <c r="D84" s="8">
        <v>108.83512342961286</v>
      </c>
      <c r="E84" s="8">
        <v>119.48124210841698</v>
      </c>
      <c r="F84" s="8">
        <v>158.22827830320915</v>
      </c>
      <c r="G84" s="8">
        <v>120.69895741148552</v>
      </c>
      <c r="H84" s="8">
        <v>92.389033230981667</v>
      </c>
      <c r="I84" s="8">
        <v>103.58101337264884</v>
      </c>
      <c r="J84" s="8">
        <v>118.15967879944711</v>
      </c>
      <c r="K84" s="8">
        <v>103.10022480139153</v>
      </c>
      <c r="L84" s="9">
        <v>81.843304112562549</v>
      </c>
    </row>
    <row r="85" spans="1:12">
      <c r="A85" s="59">
        <v>42674</v>
      </c>
      <c r="B85" s="8">
        <v>71.061390299203964</v>
      </c>
      <c r="C85" s="8">
        <v>101.828454889676</v>
      </c>
      <c r="D85" s="8">
        <v>109.9962116170252</v>
      </c>
      <c r="E85" s="8">
        <v>120.17463136944379</v>
      </c>
      <c r="F85" s="8">
        <v>157.82595773508055</v>
      </c>
      <c r="G85" s="8">
        <v>124.10975140091908</v>
      </c>
      <c r="H85" s="8">
        <v>92.508948200367016</v>
      </c>
      <c r="I85" s="8">
        <v>104.09242216565498</v>
      </c>
      <c r="J85" s="8">
        <v>116.23774106496413</v>
      </c>
      <c r="K85" s="8">
        <v>104.3648089188172</v>
      </c>
      <c r="L85" s="9">
        <v>83.275497201790614</v>
      </c>
    </row>
    <row r="86" spans="1:12">
      <c r="A86" s="59">
        <v>42704</v>
      </c>
      <c r="B86" s="8">
        <v>71.227023746760452</v>
      </c>
      <c r="C86" s="8">
        <v>102.19390583817024</v>
      </c>
      <c r="D86" s="8">
        <v>109.21600950167405</v>
      </c>
      <c r="E86" s="8">
        <v>118.71080959616496</v>
      </c>
      <c r="F86" s="8">
        <v>157.60172790342818</v>
      </c>
      <c r="G86" s="8">
        <v>117.46030021635919</v>
      </c>
      <c r="H86" s="8">
        <v>92.061992405385269</v>
      </c>
      <c r="I86" s="8">
        <v>102.15736186779391</v>
      </c>
      <c r="J86" s="8">
        <v>117.54097281642862</v>
      </c>
      <c r="K86" s="8">
        <v>105.37549969992574</v>
      </c>
      <c r="L86" s="9">
        <v>82.941738253971451</v>
      </c>
    </row>
    <row r="87" spans="1:12">
      <c r="A87" s="59">
        <v>42735</v>
      </c>
      <c r="B87" s="8">
        <v>75.452886155312314</v>
      </c>
      <c r="C87" s="8">
        <v>109.26520058597882</v>
      </c>
      <c r="D87" s="8">
        <v>109.14843294050191</v>
      </c>
      <c r="E87" s="8">
        <v>116.81040939927665</v>
      </c>
      <c r="F87" s="8">
        <v>157.47850385051834</v>
      </c>
      <c r="G87" s="8">
        <v>112.45467746691749</v>
      </c>
      <c r="H87" s="8">
        <v>93.828012863605807</v>
      </c>
      <c r="I87" s="8">
        <v>102.4199771939322</v>
      </c>
      <c r="J87" s="8">
        <v>119.48923846508261</v>
      </c>
      <c r="K87" s="8">
        <v>105.8466671413604</v>
      </c>
      <c r="L87" s="9">
        <v>85.945429888547949</v>
      </c>
    </row>
    <row r="88" spans="1:12">
      <c r="A88" s="59">
        <v>42766</v>
      </c>
      <c r="B88" s="8">
        <v>78.721880205010095</v>
      </c>
      <c r="C88" s="8">
        <v>107.46172267302723</v>
      </c>
      <c r="D88" s="8">
        <v>112.49654438039461</v>
      </c>
      <c r="E88" s="8">
        <v>118.82637447300276</v>
      </c>
      <c r="F88" s="8">
        <v>158.44941025575943</v>
      </c>
      <c r="G88" s="8">
        <v>103.97427863818957</v>
      </c>
      <c r="H88" s="8">
        <v>97.578080997111144</v>
      </c>
      <c r="I88" s="8">
        <v>103.49808221702622</v>
      </c>
      <c r="J88" s="8">
        <v>117.79108800105311</v>
      </c>
      <c r="K88" s="8">
        <v>105.41211893112533</v>
      </c>
      <c r="L88" s="9">
        <v>88.2703839463977</v>
      </c>
    </row>
    <row r="89" spans="1:12">
      <c r="A89" s="59">
        <v>42794</v>
      </c>
      <c r="B89" s="8">
        <v>80.867911348657799</v>
      </c>
      <c r="C89" s="8">
        <v>108.10032281092006</v>
      </c>
      <c r="D89" s="8">
        <v>112.54569097033799</v>
      </c>
      <c r="E89" s="8">
        <v>117.32403107411133</v>
      </c>
      <c r="F89" s="8">
        <v>159.58348196289532</v>
      </c>
      <c r="G89" s="8">
        <v>97.178511903239126</v>
      </c>
      <c r="H89" s="8">
        <v>98.962553825469215</v>
      </c>
      <c r="I89" s="8">
        <v>104.03713472857324</v>
      </c>
      <c r="J89" s="8">
        <v>118.6994010399526</v>
      </c>
      <c r="K89" s="8">
        <v>107.62147921350029</v>
      </c>
      <c r="L89" s="9">
        <v>89.578615934919313</v>
      </c>
    </row>
    <row r="90" spans="1:12">
      <c r="A90" s="59">
        <v>42825</v>
      </c>
      <c r="B90" s="8">
        <v>81.308227175753274</v>
      </c>
      <c r="C90" s="8">
        <v>149.40000648515775</v>
      </c>
      <c r="D90" s="8">
        <v>111.47675263906949</v>
      </c>
      <c r="E90" s="8">
        <v>115.55203629593169</v>
      </c>
      <c r="F90" s="8">
        <v>161.47232532086343</v>
      </c>
      <c r="G90" s="8">
        <v>96.574646141323115</v>
      </c>
      <c r="H90" s="8">
        <v>100.64136339686404</v>
      </c>
      <c r="I90" s="8">
        <v>104.74204955136548</v>
      </c>
      <c r="J90" s="8">
        <v>118.72572895412361</v>
      </c>
      <c r="K90" s="8">
        <v>109.55985718499832</v>
      </c>
      <c r="L90" s="9">
        <v>90.91679583584849</v>
      </c>
    </row>
    <row r="91" spans="1:12">
      <c r="A91" s="59">
        <v>42855</v>
      </c>
      <c r="B91" s="8">
        <v>84.189599390611548</v>
      </c>
      <c r="C91" s="8">
        <v>142.1876598832385</v>
      </c>
      <c r="D91" s="8">
        <v>113.70063583400739</v>
      </c>
      <c r="E91" s="8">
        <v>118.36411496565155</v>
      </c>
      <c r="F91" s="8">
        <v>162.49145207909382</v>
      </c>
      <c r="G91" s="8">
        <v>98.222271176258218</v>
      </c>
      <c r="H91" s="8">
        <v>98.657315721579238</v>
      </c>
      <c r="I91" s="8">
        <v>103.871272417328</v>
      </c>
      <c r="J91" s="8">
        <v>120.68715855986309</v>
      </c>
      <c r="K91" s="8">
        <v>112.19888311344842</v>
      </c>
      <c r="L91" s="9">
        <v>93.058939257410785</v>
      </c>
    </row>
    <row r="92" spans="1:12">
      <c r="A92" s="59">
        <v>42886</v>
      </c>
      <c r="B92" s="8">
        <v>85.419206145286694</v>
      </c>
      <c r="C92" s="8">
        <v>145.8581276303492</v>
      </c>
      <c r="D92" s="8">
        <v>114.67742430913205</v>
      </c>
      <c r="E92" s="8">
        <v>119.36567723157917</v>
      </c>
      <c r="F92" s="8">
        <v>163.57257363957649</v>
      </c>
      <c r="G92" s="8">
        <v>105.11966213377339</v>
      </c>
      <c r="H92" s="8">
        <v>99.921873580551974</v>
      </c>
      <c r="I92" s="8">
        <v>103.69158824681233</v>
      </c>
      <c r="J92" s="8">
        <v>124.38623050088857</v>
      </c>
      <c r="K92" s="8">
        <v>114.59622211598125</v>
      </c>
      <c r="L92" s="9">
        <v>94.632505171710434</v>
      </c>
    </row>
    <row r="93" spans="1:12">
      <c r="A93" s="59">
        <v>42916</v>
      </c>
      <c r="B93" s="8">
        <v>86.258615459133125</v>
      </c>
      <c r="C93" s="8">
        <v>171.46626964409072</v>
      </c>
      <c r="D93" s="8">
        <v>114.58527445298822</v>
      </c>
      <c r="E93" s="8">
        <v>117.43959595094913</v>
      </c>
      <c r="F93" s="8">
        <v>164.61606369484011</v>
      </c>
      <c r="G93" s="8">
        <v>112.65733201016315</v>
      </c>
      <c r="H93" s="8">
        <v>101.29544504805683</v>
      </c>
      <c r="I93" s="8">
        <v>102.43379905320263</v>
      </c>
      <c r="J93" s="8">
        <v>126.50562759165405</v>
      </c>
      <c r="K93" s="8">
        <v>116.71037239723728</v>
      </c>
      <c r="L93" s="9">
        <v>96.300098565439043</v>
      </c>
    </row>
    <row r="94" spans="1:12">
      <c r="A94" s="59">
        <v>42947</v>
      </c>
      <c r="B94" s="8">
        <v>88.8894607218689</v>
      </c>
      <c r="C94" s="8">
        <v>153.55992388889806</v>
      </c>
      <c r="D94" s="8">
        <v>114.97844717253524</v>
      </c>
      <c r="E94" s="8">
        <v>118.37695550752241</v>
      </c>
      <c r="F94" s="8">
        <v>166.49857287359339</v>
      </c>
      <c r="G94" s="8">
        <v>113.55527631456398</v>
      </c>
      <c r="H94" s="8">
        <v>98.755427969258164</v>
      </c>
      <c r="I94" s="8">
        <v>102.65494880152961</v>
      </c>
      <c r="J94" s="8">
        <v>127.38761271638255</v>
      </c>
      <c r="K94" s="8">
        <v>117.64782471594665</v>
      </c>
      <c r="L94" s="9">
        <v>97.777660320067213</v>
      </c>
    </row>
    <row r="95" spans="1:12">
      <c r="A95" s="59">
        <v>42978</v>
      </c>
      <c r="B95" s="8">
        <v>91.090552945861873</v>
      </c>
      <c r="C95" s="8">
        <v>151.86172574521075</v>
      </c>
      <c r="D95" s="8">
        <v>116.75386773423982</v>
      </c>
      <c r="E95" s="8">
        <v>119.51976373402958</v>
      </c>
      <c r="F95" s="8">
        <v>167.92636441816526</v>
      </c>
      <c r="G95" s="8">
        <v>107.28019111438063</v>
      </c>
      <c r="H95" s="8">
        <v>98.711822525845307</v>
      </c>
      <c r="I95" s="8">
        <v>103.60865709118971</v>
      </c>
      <c r="J95" s="8">
        <v>128.26959784111105</v>
      </c>
      <c r="K95" s="8">
        <v>120.0622526930393</v>
      </c>
      <c r="L95" s="9">
        <v>99.223926756214354</v>
      </c>
    </row>
    <row r="96" spans="1:12">
      <c r="A96" s="59">
        <v>43008</v>
      </c>
      <c r="B96" s="8">
        <v>92.956778487983229</v>
      </c>
      <c r="C96" s="8">
        <v>145.05480767112738</v>
      </c>
      <c r="D96" s="8">
        <v>117.58321643953434</v>
      </c>
      <c r="E96" s="8">
        <v>119.58396644338391</v>
      </c>
      <c r="F96" s="8">
        <v>169.53285795135446</v>
      </c>
      <c r="G96" s="8">
        <v>103.3349876739332</v>
      </c>
      <c r="H96" s="8">
        <v>101.21913552208434</v>
      </c>
      <c r="I96" s="8">
        <v>105.07377417385595</v>
      </c>
      <c r="J96" s="8">
        <v>128.86197590995855</v>
      </c>
      <c r="K96" s="8">
        <v>122.00063066453733</v>
      </c>
      <c r="L96" s="9">
        <v>100.46473235305994</v>
      </c>
    </row>
    <row r="97" spans="1:12">
      <c r="A97" s="59">
        <v>43039</v>
      </c>
      <c r="B97" s="8">
        <v>95.047046477891584</v>
      </c>
      <c r="C97" s="8">
        <v>143.33496257925876</v>
      </c>
      <c r="D97" s="8">
        <v>121.03576438305672</v>
      </c>
      <c r="E97" s="8">
        <v>121.51004772401396</v>
      </c>
      <c r="F97" s="8">
        <v>170.55244065302711</v>
      </c>
      <c r="G97" s="8">
        <v>96.598380680911333</v>
      </c>
      <c r="H97" s="8">
        <v>100.07449263249696</v>
      </c>
      <c r="I97" s="8">
        <v>101.41098146719037</v>
      </c>
      <c r="J97" s="8">
        <v>129.45435397880604</v>
      </c>
      <c r="K97" s="8">
        <v>125.58443275793671</v>
      </c>
      <c r="L97" s="9">
        <v>101.77809061456756</v>
      </c>
    </row>
    <row r="98" spans="1:12">
      <c r="A98" s="59">
        <v>43069</v>
      </c>
      <c r="B98" s="8">
        <v>97.890409075094723</v>
      </c>
      <c r="C98" s="8">
        <v>131.15595922104549</v>
      </c>
      <c r="D98" s="8">
        <v>121.64395343360603</v>
      </c>
      <c r="E98" s="8">
        <v>121.04778821666274</v>
      </c>
      <c r="F98" s="8">
        <v>171.50874208924725</v>
      </c>
      <c r="G98" s="8">
        <v>96.025755949759187</v>
      </c>
      <c r="H98" s="8">
        <v>99.660240920074855</v>
      </c>
      <c r="I98" s="8">
        <v>101.09307870397033</v>
      </c>
      <c r="J98" s="8">
        <v>131.17883235700651</v>
      </c>
      <c r="K98" s="8">
        <v>127.9939781708694</v>
      </c>
      <c r="L98" s="9">
        <v>103.54977259020121</v>
      </c>
    </row>
    <row r="99" spans="1:12">
      <c r="A99" s="59">
        <v>43100</v>
      </c>
      <c r="B99" s="8">
        <v>100.45321032725214</v>
      </c>
      <c r="C99" s="8">
        <v>137.9254786744286</v>
      </c>
      <c r="D99" s="8">
        <v>121.83439646963662</v>
      </c>
      <c r="E99" s="8">
        <v>120.6754125024076</v>
      </c>
      <c r="F99" s="8">
        <v>172.37107437285513</v>
      </c>
      <c r="G99" s="8">
        <v>87.655142738835067</v>
      </c>
      <c r="H99" s="8">
        <v>100.45604026235942</v>
      </c>
      <c r="I99" s="8">
        <v>102.62730508298874</v>
      </c>
      <c r="J99" s="8">
        <v>131.49476732705853</v>
      </c>
      <c r="K99" s="8">
        <v>130.23019255612405</v>
      </c>
      <c r="L99" s="9">
        <v>105.24071301855341</v>
      </c>
    </row>
    <row r="100" spans="1:12">
      <c r="A100" s="59">
        <v>43131</v>
      </c>
      <c r="B100" s="8">
        <v>105.86892060519571</v>
      </c>
      <c r="C100" s="8">
        <v>113.67638184810397</v>
      </c>
      <c r="D100" s="8">
        <v>125.63711386650557</v>
      </c>
      <c r="E100" s="8">
        <v>122.81978299484238</v>
      </c>
      <c r="F100" s="8">
        <v>173.71673316283673</v>
      </c>
      <c r="G100" s="8">
        <v>86.979572469959294</v>
      </c>
      <c r="H100" s="8">
        <v>105.45976489398427</v>
      </c>
      <c r="I100" s="8">
        <v>102.24029302341653</v>
      </c>
      <c r="J100" s="8">
        <v>132.9164746922925</v>
      </c>
      <c r="K100" s="8">
        <v>130.97966615467556</v>
      </c>
      <c r="L100" s="9">
        <v>109.07340777307208</v>
      </c>
    </row>
    <row r="101" spans="1:12">
      <c r="A101" s="59">
        <v>43159</v>
      </c>
      <c r="B101" s="8">
        <v>108.4060237616746</v>
      </c>
      <c r="C101" s="8">
        <v>134.80379905543111</v>
      </c>
      <c r="D101" s="8">
        <v>125.04121146344211</v>
      </c>
      <c r="E101" s="8">
        <v>121.27891797033836</v>
      </c>
      <c r="F101" s="8">
        <v>174.68890317589845</v>
      </c>
      <c r="G101" s="8">
        <v>83.245112189592135</v>
      </c>
      <c r="H101" s="8">
        <v>106.65891458783771</v>
      </c>
      <c r="I101" s="8">
        <v>101.30040659302688</v>
      </c>
      <c r="J101" s="8">
        <v>132.15296518133351</v>
      </c>
      <c r="K101" s="8">
        <v>134.8051551739922</v>
      </c>
      <c r="L101" s="9">
        <v>111.20995091098851</v>
      </c>
    </row>
    <row r="102" spans="1:12">
      <c r="A102" s="59">
        <v>43190</v>
      </c>
      <c r="B102" s="8">
        <v>111.05563900152482</v>
      </c>
      <c r="C102" s="8">
        <v>147.31808086889851</v>
      </c>
      <c r="D102" s="8">
        <v>126.35588274442749</v>
      </c>
      <c r="E102" s="8">
        <v>121.95946668949429</v>
      </c>
      <c r="F102" s="8">
        <v>176.50797484640111</v>
      </c>
      <c r="G102" s="8">
        <v>81.93417264393392</v>
      </c>
      <c r="H102" s="8">
        <v>107.13857446537909</v>
      </c>
      <c r="I102" s="8">
        <v>101.81181538603302</v>
      </c>
      <c r="J102" s="8">
        <v>131.876522082538</v>
      </c>
      <c r="K102" s="8">
        <v>138.13994649523443</v>
      </c>
      <c r="L102" s="9">
        <v>113.54218900766178</v>
      </c>
    </row>
    <row r="103" spans="1:12">
      <c r="A103" s="59">
        <v>43220</v>
      </c>
      <c r="B103" s="8">
        <v>114.32377785312578</v>
      </c>
      <c r="C103" s="8">
        <v>160.58709004122969</v>
      </c>
      <c r="D103" s="8">
        <v>127.8671403851864</v>
      </c>
      <c r="E103" s="8">
        <v>123.44896954651486</v>
      </c>
      <c r="F103" s="8">
        <v>176.52794364699</v>
      </c>
      <c r="G103" s="8">
        <v>84.641483010185439</v>
      </c>
      <c r="H103" s="8">
        <v>106.21195879285598</v>
      </c>
      <c r="I103" s="8">
        <v>100.96868197053641</v>
      </c>
      <c r="J103" s="8">
        <v>133.69314816033699</v>
      </c>
      <c r="K103" s="8">
        <v>141.07680883744112</v>
      </c>
      <c r="L103" s="9">
        <v>116.46175360194756</v>
      </c>
    </row>
    <row r="104" spans="1:12">
      <c r="A104" s="59">
        <v>43251</v>
      </c>
      <c r="B104" s="8">
        <v>117.7981767891538</v>
      </c>
      <c r="C104" s="8">
        <v>173.41600762645146</v>
      </c>
      <c r="D104" s="8">
        <v>129.41525796840284</v>
      </c>
      <c r="E104" s="8">
        <v>124.39916964495902</v>
      </c>
      <c r="F104" s="8">
        <v>176.80062413043225</v>
      </c>
      <c r="G104" s="8">
        <v>92.66717903655227</v>
      </c>
      <c r="H104" s="8">
        <v>108.59935681970966</v>
      </c>
      <c r="I104" s="8">
        <v>99.434455591517988</v>
      </c>
      <c r="J104" s="8">
        <v>133.41670506154151</v>
      </c>
      <c r="K104" s="8">
        <v>143.72071733005117</v>
      </c>
      <c r="L104" s="9">
        <v>119.88501228874586</v>
      </c>
    </row>
    <row r="105" spans="1:12">
      <c r="A105" s="59">
        <v>43281</v>
      </c>
      <c r="B105" s="8">
        <v>118.48663991620356</v>
      </c>
      <c r="C105" s="8">
        <v>181.16781421065235</v>
      </c>
      <c r="D105" s="8">
        <v>129.42140129214576</v>
      </c>
      <c r="E105" s="8">
        <v>123.96259122134954</v>
      </c>
      <c r="F105" s="8">
        <v>177.38025635217173</v>
      </c>
      <c r="G105" s="8">
        <v>97.792351323326912</v>
      </c>
      <c r="H105" s="8">
        <v>110.04923781318702</v>
      </c>
      <c r="I105" s="8">
        <v>98.301063131342218</v>
      </c>
      <c r="J105" s="8">
        <v>134.35134601461201</v>
      </c>
      <c r="K105" s="8">
        <v>145.74698145642819</v>
      </c>
      <c r="L105" s="9">
        <v>120.90554504638455</v>
      </c>
    </row>
    <row r="106" spans="1:12">
      <c r="A106" s="59">
        <v>43312</v>
      </c>
      <c r="B106" s="8">
        <v>121.06643828402544</v>
      </c>
      <c r="C106" s="8">
        <v>173.1013507262092</v>
      </c>
      <c r="D106" s="8">
        <v>132.11832041528868</v>
      </c>
      <c r="E106" s="8">
        <v>124.75870481734329</v>
      </c>
      <c r="F106" s="8">
        <v>178.81020617138898</v>
      </c>
      <c r="G106" s="8">
        <v>104.71044706060664</v>
      </c>
      <c r="H106" s="8">
        <v>110.6161085775541</v>
      </c>
      <c r="I106" s="8">
        <v>98.425459864776144</v>
      </c>
      <c r="J106" s="8">
        <v>136.29961166326598</v>
      </c>
      <c r="K106" s="8">
        <v>146.60631274857846</v>
      </c>
      <c r="L106" s="9">
        <v>123.19583886152303</v>
      </c>
    </row>
    <row r="107" spans="1:12">
      <c r="A107" s="59">
        <v>43343</v>
      </c>
      <c r="B107" s="8">
        <v>121.80896673347526</v>
      </c>
      <c r="C107" s="8">
        <v>169.51136576663484</v>
      </c>
      <c r="D107" s="8">
        <v>131.97088064545855</v>
      </c>
      <c r="E107" s="8">
        <v>124.50189397992595</v>
      </c>
      <c r="F107" s="8">
        <v>180.23469560796812</v>
      </c>
      <c r="G107" s="8">
        <v>105.30029640753706</v>
      </c>
      <c r="H107" s="8">
        <v>109.22073438834281</v>
      </c>
      <c r="I107" s="8">
        <v>99.28241513954319</v>
      </c>
      <c r="J107" s="8">
        <v>137.16843283090898</v>
      </c>
      <c r="K107" s="8">
        <v>148.90355918583242</v>
      </c>
      <c r="L107" s="9">
        <v>123.66963050811142</v>
      </c>
    </row>
    <row r="108" spans="1:12">
      <c r="A108" s="59">
        <v>43373</v>
      </c>
      <c r="B108" s="8">
        <v>123.73095489848144</v>
      </c>
      <c r="C108" s="8">
        <v>178.64975309317157</v>
      </c>
      <c r="D108" s="8">
        <v>132.86780591192522</v>
      </c>
      <c r="E108" s="8">
        <v>124.29644530999208</v>
      </c>
      <c r="F108" s="8">
        <v>181.49660254059239</v>
      </c>
      <c r="G108" s="8">
        <v>106.08682043920207</v>
      </c>
      <c r="H108" s="8">
        <v>110.31087047366412</v>
      </c>
      <c r="I108" s="8">
        <v>100.99632568907728</v>
      </c>
      <c r="J108" s="8">
        <v>135.56243006647799</v>
      </c>
      <c r="K108" s="8">
        <v>149.90204355654112</v>
      </c>
      <c r="L108" s="9">
        <v>125.45458469525336</v>
      </c>
    </row>
    <row r="109" spans="1:12">
      <c r="A109" s="59">
        <v>43404</v>
      </c>
      <c r="B109" s="8">
        <v>124.82496183483418</v>
      </c>
      <c r="C109" s="8">
        <v>164.84939438329175</v>
      </c>
      <c r="D109" s="8">
        <v>132.80022935075306</v>
      </c>
      <c r="E109" s="8">
        <v>124.21940205876687</v>
      </c>
      <c r="F109" s="8">
        <v>182.89136336689702</v>
      </c>
      <c r="G109" s="8">
        <v>106.61422562745899</v>
      </c>
      <c r="H109" s="8">
        <v>110.98675484656334</v>
      </c>
      <c r="I109" s="8">
        <v>98.826293783618794</v>
      </c>
      <c r="J109" s="8">
        <v>137.48436780096097</v>
      </c>
      <c r="K109" s="8">
        <v>152.31891281571373</v>
      </c>
      <c r="L109" s="9">
        <v>125.98951555313838</v>
      </c>
    </row>
    <row r="110" spans="1:12">
      <c r="A110" s="59">
        <v>43434</v>
      </c>
      <c r="B110" s="8">
        <v>121.86645351519923</v>
      </c>
      <c r="C110" s="8">
        <v>155.89130688436063</v>
      </c>
      <c r="D110" s="8">
        <v>131.94630735048685</v>
      </c>
      <c r="E110" s="8">
        <v>124.89995077792283</v>
      </c>
      <c r="F110" s="8">
        <v>184.78372610825861</v>
      </c>
      <c r="G110" s="8">
        <v>104.73223107895024</v>
      </c>
      <c r="H110" s="8">
        <v>110.58340449499445</v>
      </c>
      <c r="I110" s="8">
        <v>98.536034738939634</v>
      </c>
      <c r="J110" s="8">
        <v>138.01092608438097</v>
      </c>
      <c r="K110" s="8">
        <v>155.0116469499232</v>
      </c>
      <c r="L110" s="9">
        <v>123.58464884971076</v>
      </c>
    </row>
    <row r="111" spans="1:12">
      <c r="A111" s="59">
        <v>43465</v>
      </c>
      <c r="B111" s="8">
        <v>120.4031387904608</v>
      </c>
      <c r="C111" s="8">
        <v>137.76604123442041</v>
      </c>
      <c r="D111" s="8">
        <v>132.16132368148914</v>
      </c>
      <c r="E111" s="8">
        <v>124.56609668928029</v>
      </c>
      <c r="F111" s="8">
        <v>186.35114868764927</v>
      </c>
      <c r="G111" s="8">
        <v>99.602151216430045</v>
      </c>
      <c r="H111" s="8">
        <v>111.45551336325151</v>
      </c>
      <c r="I111" s="8">
        <v>100.04261739941718</v>
      </c>
      <c r="J111" s="8">
        <v>138.23471335483447</v>
      </c>
      <c r="K111" s="8">
        <v>155.78065080511448</v>
      </c>
      <c r="L111" s="9">
        <v>121.97183803997201</v>
      </c>
    </row>
    <row r="112" spans="1:12">
      <c r="A112" s="59">
        <v>43496</v>
      </c>
      <c r="B112" s="8">
        <v>121.34269856301368</v>
      </c>
      <c r="C112" s="8">
        <v>124.92298058269552</v>
      </c>
      <c r="D112" s="8">
        <v>134.32377363899781</v>
      </c>
      <c r="E112" s="8">
        <v>125.40073191088663</v>
      </c>
      <c r="F112" s="8">
        <v>186.79478593419404</v>
      </c>
      <c r="G112" s="8">
        <v>102.11178830898213</v>
      </c>
      <c r="H112" s="8">
        <v>113.24333654317847</v>
      </c>
      <c r="I112" s="8">
        <v>98.066091523744802</v>
      </c>
      <c r="J112" s="8">
        <v>138.28736918317645</v>
      </c>
      <c r="K112" s="8">
        <v>151.63779511540145</v>
      </c>
      <c r="L112" s="9">
        <v>122.63426483191743</v>
      </c>
    </row>
    <row r="113" spans="1:12">
      <c r="A113" s="59">
        <v>43524</v>
      </c>
      <c r="B113" s="8">
        <v>121.94232147509204</v>
      </c>
      <c r="C113" s="8">
        <v>137.87641279056996</v>
      </c>
      <c r="D113" s="8">
        <v>135.56472503506814</v>
      </c>
      <c r="E113" s="8">
        <v>126.45365634429773</v>
      </c>
      <c r="F113" s="8">
        <v>186.41087436205922</v>
      </c>
      <c r="G113" s="8">
        <v>101.04768701660223</v>
      </c>
      <c r="H113" s="8">
        <v>114.27896582423372</v>
      </c>
      <c r="I113" s="8">
        <v>94.334189520727037</v>
      </c>
      <c r="J113" s="8">
        <v>141.43355492661095</v>
      </c>
      <c r="K113" s="8">
        <v>153.82274257697668</v>
      </c>
      <c r="L113" s="9">
        <v>123.46974474458469</v>
      </c>
    </row>
    <row r="114" spans="1:12">
      <c r="A114" s="59">
        <v>43555</v>
      </c>
      <c r="B114" s="8">
        <v>122.26634112229267</v>
      </c>
      <c r="C114" s="8">
        <v>183.55233546570093</v>
      </c>
      <c r="D114" s="8">
        <v>136.41864703533435</v>
      </c>
      <c r="E114" s="8">
        <v>127.24976994029149</v>
      </c>
      <c r="F114" s="8">
        <v>186.2439762514627</v>
      </c>
      <c r="G114" s="8">
        <v>98.299722684050593</v>
      </c>
      <c r="H114" s="8">
        <v>114.87854067116045</v>
      </c>
      <c r="I114" s="8">
        <v>94.859420173003599</v>
      </c>
      <c r="J114" s="8">
        <v>138.55064832488645</v>
      </c>
      <c r="K114" s="8">
        <v>154.87981771760471</v>
      </c>
      <c r="L114" s="9">
        <v>124.75183809690046</v>
      </c>
    </row>
    <row r="115" spans="1:12">
      <c r="A115" s="59">
        <v>43585</v>
      </c>
      <c r="B115" s="8">
        <v>123.9559881004886</v>
      </c>
      <c r="C115" s="8">
        <v>192.80277362100077</v>
      </c>
      <c r="D115" s="8">
        <v>135.8288879560138</v>
      </c>
      <c r="E115" s="8">
        <v>127.26261048216234</v>
      </c>
      <c r="F115" s="8">
        <v>185.88584809493739</v>
      </c>
      <c r="G115" s="8">
        <v>102.3639805524881</v>
      </c>
      <c r="H115" s="8">
        <v>112.65466305710497</v>
      </c>
      <c r="I115" s="8">
        <v>93.974821179695695</v>
      </c>
      <c r="J115" s="8">
        <v>144.07951030079641</v>
      </c>
      <c r="K115" s="8">
        <v>155.56337669999695</v>
      </c>
      <c r="L115" s="9">
        <v>126.3157227620224</v>
      </c>
    </row>
    <row r="116" spans="1:12">
      <c r="A116" s="59">
        <v>43616</v>
      </c>
      <c r="B116" s="8">
        <v>122.38160830444853</v>
      </c>
      <c r="C116" s="8">
        <v>179.71943739623197</v>
      </c>
      <c r="D116" s="8">
        <v>136.22820399930376</v>
      </c>
      <c r="E116" s="8">
        <v>127.04432127035761</v>
      </c>
      <c r="F116" s="8">
        <v>185.76267748399795</v>
      </c>
      <c r="G116" s="8">
        <v>110.75610617594445</v>
      </c>
      <c r="H116" s="8">
        <v>112.86178891331602</v>
      </c>
      <c r="I116" s="8">
        <v>97.900229212499568</v>
      </c>
      <c r="J116" s="8">
        <v>141.31507931284145</v>
      </c>
      <c r="K116" s="8">
        <v>155.96374696111241</v>
      </c>
      <c r="L116" s="9">
        <v>125.36392633648775</v>
      </c>
    </row>
    <row r="117" spans="1:12">
      <c r="A117" s="59">
        <v>43646</v>
      </c>
      <c r="B117" s="8">
        <v>119.36888986300032</v>
      </c>
      <c r="C117" s="8">
        <v>186.72265953832189</v>
      </c>
      <c r="D117" s="8">
        <v>135.60158497752568</v>
      </c>
      <c r="E117" s="8">
        <v>126.56922122113554</v>
      </c>
      <c r="F117" s="8">
        <v>185.84421983228714</v>
      </c>
      <c r="G117" s="8">
        <v>117.15445922007166</v>
      </c>
      <c r="H117" s="8">
        <v>114.49699304129798</v>
      </c>
      <c r="I117" s="8">
        <v>96.987986500650777</v>
      </c>
      <c r="J117" s="8">
        <v>142.22339235174093</v>
      </c>
      <c r="K117" s="8">
        <v>156.19078619454984</v>
      </c>
      <c r="L117" s="9">
        <v>123.74011930721886</v>
      </c>
    </row>
    <row r="118" spans="1:12">
      <c r="A118" s="59">
        <v>43677</v>
      </c>
      <c r="B118" s="8">
        <v>119.72218720844192</v>
      </c>
      <c r="C118" s="8">
        <v>200.8532471044563</v>
      </c>
      <c r="D118" s="8">
        <v>138.15720765458138</v>
      </c>
      <c r="E118" s="8">
        <v>127.26261048216234</v>
      </c>
      <c r="F118" s="8">
        <v>192.76558941369817</v>
      </c>
      <c r="G118" s="8">
        <v>121.18044307726123</v>
      </c>
      <c r="H118" s="8">
        <v>117.02610875924344</v>
      </c>
      <c r="I118" s="8">
        <v>96.960342782109905</v>
      </c>
      <c r="J118" s="8">
        <v>142.65780293556244</v>
      </c>
      <c r="K118" s="8">
        <v>154.58198130384807</v>
      </c>
      <c r="L118" s="9">
        <v>125.00627501312802</v>
      </c>
    </row>
    <row r="119" spans="1:12">
      <c r="A119" s="59">
        <v>43708</v>
      </c>
      <c r="B119" s="8">
        <v>117.84471733032488</v>
      </c>
      <c r="C119" s="8">
        <v>188.19282438794559</v>
      </c>
      <c r="D119" s="8">
        <v>138.02205453223709</v>
      </c>
      <c r="E119" s="8">
        <v>128.26417274808998</v>
      </c>
      <c r="F119" s="8">
        <v>200.37665600767065</v>
      </c>
      <c r="G119" s="8">
        <v>131.32843124327331</v>
      </c>
      <c r="H119" s="8">
        <v>117.80010537982159</v>
      </c>
      <c r="I119" s="8">
        <v>97.81729805687695</v>
      </c>
      <c r="J119" s="8">
        <v>142.26288422299743</v>
      </c>
      <c r="K119" s="8">
        <v>154.67719130496698</v>
      </c>
      <c r="L119" s="9">
        <v>124.11744267326138</v>
      </c>
    </row>
    <row r="120" spans="1:12">
      <c r="A120" s="59">
        <v>43738</v>
      </c>
      <c r="B120" s="8">
        <v>116.30990246650947</v>
      </c>
      <c r="C120" s="8">
        <v>152.3205964872156</v>
      </c>
      <c r="D120" s="8">
        <v>138.29236077692568</v>
      </c>
      <c r="E120" s="8">
        <v>128.07156462002698</v>
      </c>
      <c r="F120" s="8">
        <v>207.42385083208111</v>
      </c>
      <c r="G120" s="8">
        <v>130.07528228385388</v>
      </c>
      <c r="H120" s="8">
        <v>120.06758843728993</v>
      </c>
      <c r="I120" s="8">
        <v>98.14902267936742</v>
      </c>
      <c r="J120" s="8">
        <v>143.39498453235043</v>
      </c>
      <c r="K120" s="8">
        <v>152.44097691971234</v>
      </c>
      <c r="L120" s="9">
        <v>122.38294720632652</v>
      </c>
    </row>
    <row r="121" spans="1:12">
      <c r="A121" s="59">
        <v>43769</v>
      </c>
      <c r="B121" s="8">
        <v>114.37048209888418</v>
      </c>
      <c r="C121" s="8">
        <v>164.23145115888161</v>
      </c>
      <c r="D121" s="8">
        <v>138.25550083446814</v>
      </c>
      <c r="E121" s="8">
        <v>127.91747811757656</v>
      </c>
      <c r="F121" s="8">
        <v>208.89683768973606</v>
      </c>
      <c r="G121" s="8">
        <v>137.45949925708942</v>
      </c>
      <c r="H121" s="8">
        <v>121.02690819237269</v>
      </c>
      <c r="I121" s="8">
        <v>95.992812633179369</v>
      </c>
      <c r="J121" s="8">
        <v>145.1062989534654</v>
      </c>
      <c r="K121" s="8">
        <v>153.31251462226246</v>
      </c>
      <c r="L121" s="9">
        <v>121.7319742819447</v>
      </c>
    </row>
    <row r="122" spans="1:12">
      <c r="A122" s="59">
        <v>43799</v>
      </c>
      <c r="B122" s="8">
        <v>114.16974900416348</v>
      </c>
      <c r="C122" s="8">
        <v>142.13798002373181</v>
      </c>
      <c r="D122" s="8">
        <v>138.43980054675581</v>
      </c>
      <c r="E122" s="8">
        <v>129.13732959530893</v>
      </c>
      <c r="F122" s="8">
        <v>210.48827945443031</v>
      </c>
      <c r="G122" s="8">
        <v>130.63073173779804</v>
      </c>
      <c r="H122" s="8">
        <v>119.53342175548248</v>
      </c>
      <c r="I122" s="8">
        <v>95.757841025581953</v>
      </c>
      <c r="J122" s="8">
        <v>146.96241690252089</v>
      </c>
      <c r="K122" s="8">
        <v>153.96677821969504</v>
      </c>
      <c r="L122" s="9">
        <v>120.74833368156867</v>
      </c>
    </row>
    <row r="123" spans="1:12">
      <c r="A123" s="59">
        <v>43830</v>
      </c>
      <c r="B123" s="8">
        <v>114.90653493810571</v>
      </c>
      <c r="C123" s="8">
        <v>171.7075121451106</v>
      </c>
      <c r="D123" s="8">
        <v>138.83297326630284</v>
      </c>
      <c r="E123" s="8">
        <v>129.22721338840498</v>
      </c>
      <c r="F123" s="8">
        <v>212.34043408656069</v>
      </c>
      <c r="G123" s="8">
        <v>126.57586140187239</v>
      </c>
      <c r="H123" s="8">
        <v>120.3837279020331</v>
      </c>
      <c r="I123" s="8">
        <v>96.213962381506349</v>
      </c>
      <c r="J123" s="8">
        <v>147.60745079971039</v>
      </c>
      <c r="K123" s="8">
        <v>154.33541181377086</v>
      </c>
      <c r="L123" s="9">
        <v>121.93215781429258</v>
      </c>
    </row>
    <row r="124" spans="1:12">
      <c r="A124" s="59">
        <v>43861</v>
      </c>
      <c r="B124" s="8">
        <v>114.59434661567086</v>
      </c>
      <c r="C124" s="8">
        <v>131.42615429666026</v>
      </c>
      <c r="D124" s="8">
        <v>141.10600305118413</v>
      </c>
      <c r="E124" s="8">
        <v>130.40854324052475</v>
      </c>
      <c r="F124" s="8">
        <v>213.6999608296415</v>
      </c>
      <c r="G124" s="8">
        <v>125.48009409624571</v>
      </c>
      <c r="H124" s="8">
        <v>127.26248660041061</v>
      </c>
      <c r="I124" s="8">
        <v>96.808302330135106</v>
      </c>
      <c r="J124" s="8">
        <v>149.09497795037188</v>
      </c>
      <c r="K124" s="8">
        <v>151.51817229348279</v>
      </c>
      <c r="L124" s="9">
        <v>121.23425990448537</v>
      </c>
    </row>
    <row r="125" spans="1:12">
      <c r="A125" s="59">
        <v>43890</v>
      </c>
      <c r="B125" s="8">
        <v>112.17281889024632</v>
      </c>
      <c r="C125" s="8">
        <v>144.75674095690275</v>
      </c>
      <c r="D125" s="8">
        <v>141.11214637492705</v>
      </c>
      <c r="E125" s="8">
        <v>129.65095127014359</v>
      </c>
      <c r="F125" s="8">
        <v>215.44796304651442</v>
      </c>
      <c r="G125" s="8">
        <v>125.245223620925</v>
      </c>
      <c r="H125" s="8">
        <v>127.51321790003452</v>
      </c>
      <c r="I125" s="8">
        <v>94.624448565406183</v>
      </c>
      <c r="J125" s="8">
        <v>147.3573356150859</v>
      </c>
      <c r="K125" s="8">
        <v>152.13825794179576</v>
      </c>
      <c r="L125" s="9">
        <v>119.78567078044951</v>
      </c>
    </row>
    <row r="126" spans="1:12">
      <c r="A126" s="59">
        <v>43921</v>
      </c>
      <c r="B126" s="8">
        <v>105.28559488777718</v>
      </c>
      <c r="C126" s="8">
        <v>176.81925060495695</v>
      </c>
      <c r="D126" s="8">
        <v>141.19200958358505</v>
      </c>
      <c r="E126" s="8">
        <v>129.63811072827272</v>
      </c>
      <c r="F126" s="8">
        <v>217.70533014033063</v>
      </c>
      <c r="G126" s="8">
        <v>146.04045375675199</v>
      </c>
      <c r="H126" s="8">
        <v>123.87216337506132</v>
      </c>
      <c r="I126" s="8">
        <v>93.573987260853045</v>
      </c>
      <c r="J126" s="8">
        <v>145.7776607648259</v>
      </c>
      <c r="K126" s="8">
        <v>151.53281998596262</v>
      </c>
      <c r="L126" s="9">
        <v>116.53601287238902</v>
      </c>
    </row>
    <row r="127" spans="1:12">
      <c r="A127" s="59">
        <v>43951</v>
      </c>
      <c r="B127" s="8">
        <v>83.356631354752167</v>
      </c>
      <c r="C127" s="8">
        <v>127.89494576992465</v>
      </c>
      <c r="D127" s="8">
        <v>122.89104815341928</v>
      </c>
      <c r="E127" s="8">
        <v>103.90566481905536</v>
      </c>
      <c r="F127" s="8">
        <v>218.39276056237853</v>
      </c>
      <c r="G127" s="8">
        <v>153.04792504339261</v>
      </c>
      <c r="H127" s="8">
        <v>115.83786042624321</v>
      </c>
      <c r="I127" s="8">
        <v>89.952660131998755</v>
      </c>
      <c r="J127" s="8">
        <v>87.895741459882842</v>
      </c>
      <c r="K127" s="8">
        <v>130.21066229948428</v>
      </c>
      <c r="L127" s="9">
        <v>96.506868560866849</v>
      </c>
    </row>
    <row r="128" spans="1:12">
      <c r="A128" s="59">
        <v>43982</v>
      </c>
      <c r="B128" s="8">
        <v>74.239466705590161</v>
      </c>
      <c r="C128" s="8">
        <v>121.05350272647881</v>
      </c>
      <c r="D128" s="8">
        <v>116.2808318060348</v>
      </c>
      <c r="E128" s="8">
        <v>108.14849123633017</v>
      </c>
      <c r="F128" s="8">
        <v>217.98466688061126</v>
      </c>
      <c r="G128" s="8">
        <v>159.93751716549227</v>
      </c>
      <c r="H128" s="8">
        <v>114.44556260106469</v>
      </c>
      <c r="I128" s="8">
        <v>88.309379283336597</v>
      </c>
      <c r="J128" s="8">
        <v>105.02204962811821</v>
      </c>
      <c r="K128" s="8">
        <v>136.9852200714075</v>
      </c>
      <c r="L128" s="9">
        <v>90.134650431035681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28"/>
  <sheetViews>
    <sheetView zoomScaleNormal="100" workbookViewId="0">
      <pane xSplit="1" ySplit="3" topLeftCell="B4" activePane="bottomRight" state="frozen"/>
      <selection sqref="A1:R1"/>
      <selection pane="topRight" sqref="A1:R1"/>
      <selection pane="bottomLeft" sqref="A1:R1"/>
      <selection pane="bottomRight" activeCell="J4" sqref="J4"/>
    </sheetView>
  </sheetViews>
  <sheetFormatPr defaultRowHeight="15"/>
  <cols>
    <col min="1" max="1" width="9.88671875" style="60" bestFit="1" customWidth="1"/>
    <col min="2" max="2" width="8" style="1" customWidth="1"/>
    <col min="3" max="3" width="9.5546875" style="1" bestFit="1" customWidth="1"/>
    <col min="4" max="4" width="10.88671875" style="1" bestFit="1" customWidth="1"/>
    <col min="5" max="6" width="8.88671875" style="1"/>
    <col min="7" max="7" width="8.33203125" style="1" bestFit="1" customWidth="1"/>
    <col min="8" max="8" width="13.33203125" style="1" customWidth="1"/>
    <col min="9" max="9" width="8.77734375" style="1" bestFit="1" customWidth="1"/>
    <col min="10" max="10" width="11.109375" style="1" bestFit="1" customWidth="1"/>
    <col min="11" max="11" width="6" style="1" bestFit="1" customWidth="1"/>
    <col min="12" max="12" width="10.33203125" style="1" customWidth="1"/>
  </cols>
  <sheetData>
    <row r="1" spans="1:12" ht="21">
      <c r="A1" s="56"/>
      <c r="B1" s="2" t="s">
        <v>32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57"/>
      <c r="B2" s="3" t="s">
        <v>33</v>
      </c>
      <c r="C2" s="3"/>
      <c r="D2" s="3"/>
      <c r="E2" s="3"/>
      <c r="F2" s="3"/>
      <c r="G2" s="3"/>
      <c r="H2" s="3"/>
      <c r="I2" s="5"/>
      <c r="J2" s="4"/>
      <c r="K2" s="4"/>
      <c r="L2" s="6"/>
    </row>
    <row r="3" spans="1:12" ht="45">
      <c r="A3" s="58" t="s">
        <v>4</v>
      </c>
      <c r="B3" s="55" t="s">
        <v>0</v>
      </c>
      <c r="C3" s="55" t="s">
        <v>3</v>
      </c>
      <c r="D3" s="55" t="s">
        <v>8</v>
      </c>
      <c r="E3" s="55" t="s">
        <v>1</v>
      </c>
      <c r="F3" s="55" t="s">
        <v>18</v>
      </c>
      <c r="G3" s="55" t="s">
        <v>2</v>
      </c>
      <c r="H3" s="55" t="s">
        <v>19</v>
      </c>
      <c r="I3" s="55" t="s">
        <v>20</v>
      </c>
      <c r="J3" s="55" t="s">
        <v>34</v>
      </c>
      <c r="K3" s="55" t="s">
        <v>21</v>
      </c>
      <c r="L3" s="55" t="s">
        <v>31</v>
      </c>
    </row>
    <row r="4" spans="1:12">
      <c r="A4" s="59">
        <v>40209</v>
      </c>
      <c r="B4" s="7">
        <v>67.065668656145931</v>
      </c>
      <c r="C4" s="7">
        <v>48.007159299648727</v>
      </c>
      <c r="D4" s="7">
        <v>81.764776036717436</v>
      </c>
      <c r="E4" s="7">
        <v>95.056540988691808</v>
      </c>
      <c r="F4" s="7">
        <v>70.299981787577167</v>
      </c>
      <c r="G4" s="7">
        <v>112.25851664331401</v>
      </c>
      <c r="H4" s="7">
        <v>82.635212607645585</v>
      </c>
      <c r="I4" s="7">
        <v>99.901686746987949</v>
      </c>
      <c r="J4" s="7">
        <v>86.842240713734242</v>
      </c>
      <c r="K4" s="7">
        <v>74.2951741527189</v>
      </c>
      <c r="L4" s="9">
        <v>74.223360811739525</v>
      </c>
    </row>
    <row r="5" spans="1:12">
      <c r="A5" s="59">
        <v>40237</v>
      </c>
      <c r="B5" s="7">
        <v>67.386702739491071</v>
      </c>
      <c r="C5" s="7">
        <v>57.520075151391417</v>
      </c>
      <c r="D5" s="7">
        <v>82.235670235562509</v>
      </c>
      <c r="E5" s="7">
        <v>96.227404754519043</v>
      </c>
      <c r="F5" s="7">
        <v>71.338353441541102</v>
      </c>
      <c r="G5" s="7">
        <v>112.38472622435255</v>
      </c>
      <c r="H5" s="7">
        <v>83.389036617794147</v>
      </c>
      <c r="I5" s="7">
        <v>99.701204819277109</v>
      </c>
      <c r="J5" s="7">
        <v>87.205970661405161</v>
      </c>
      <c r="K5" s="7">
        <v>75.439185024878967</v>
      </c>
      <c r="L5" s="9">
        <v>75.140396511899866</v>
      </c>
    </row>
    <row r="6" spans="1:12">
      <c r="A6" s="59">
        <v>40268</v>
      </c>
      <c r="B6" s="7">
        <v>70.445182464891758</v>
      </c>
      <c r="C6" s="7">
        <v>88.198091909998411</v>
      </c>
      <c r="D6" s="7">
        <v>82.240286845355115</v>
      </c>
      <c r="E6" s="7">
        <v>96.085276782944646</v>
      </c>
      <c r="F6" s="7">
        <v>72.313723894637221</v>
      </c>
      <c r="G6" s="7">
        <v>127.03680051800747</v>
      </c>
      <c r="H6" s="7">
        <v>82.642531287355766</v>
      </c>
      <c r="I6" s="7">
        <v>99.847710843373491</v>
      </c>
      <c r="J6" s="7">
        <v>87.137342369391789</v>
      </c>
      <c r="K6" s="7">
        <v>76.255533208613471</v>
      </c>
      <c r="L6" s="9">
        <v>79.134932405402026</v>
      </c>
    </row>
    <row r="7" spans="1:12">
      <c r="A7" s="59">
        <v>40298</v>
      </c>
      <c r="B7" s="7">
        <v>73.478906429693154</v>
      </c>
      <c r="C7" s="7">
        <v>71.193081909125723</v>
      </c>
      <c r="D7" s="7">
        <v>83.112826096156283</v>
      </c>
      <c r="E7" s="7">
        <v>96.410140717971856</v>
      </c>
      <c r="F7" s="7">
        <v>72.299969937342667</v>
      </c>
      <c r="G7" s="7">
        <v>119.13748956045704</v>
      </c>
      <c r="H7" s="7">
        <v>82.554707130833592</v>
      </c>
      <c r="I7" s="7">
        <v>97.773493975903619</v>
      </c>
      <c r="J7" s="7">
        <v>89.093248691773184</v>
      </c>
      <c r="K7" s="7">
        <v>78.382532146050181</v>
      </c>
      <c r="L7" s="9">
        <v>79.830374741399652</v>
      </c>
    </row>
    <row r="8" spans="1:12">
      <c r="A8" s="59">
        <v>40329</v>
      </c>
      <c r="B8" s="7">
        <v>70.251148827777087</v>
      </c>
      <c r="C8" s="7">
        <v>72.313024451900617</v>
      </c>
      <c r="D8" s="7">
        <v>83.343656585786235</v>
      </c>
      <c r="E8" s="7">
        <v>96.836524632695074</v>
      </c>
      <c r="F8" s="7">
        <v>72.501055779971054</v>
      </c>
      <c r="G8" s="7">
        <v>110.54169815725233</v>
      </c>
      <c r="H8" s="7">
        <v>82.137542387353321</v>
      </c>
      <c r="I8" s="7">
        <v>97.704096385542172</v>
      </c>
      <c r="J8" s="7">
        <v>87.274598953418547</v>
      </c>
      <c r="K8" s="7">
        <v>79.303732390080867</v>
      </c>
      <c r="L8" s="9">
        <v>77.791250261135403</v>
      </c>
    </row>
    <row r="9" spans="1:12">
      <c r="A9" s="59">
        <v>40359</v>
      </c>
      <c r="B9" s="7">
        <v>71.810483870726955</v>
      </c>
      <c r="C9" s="7">
        <v>142.68217647188143</v>
      </c>
      <c r="D9" s="7">
        <v>83.49138809914939</v>
      </c>
      <c r="E9" s="7">
        <v>95.916076816784638</v>
      </c>
      <c r="F9" s="7">
        <v>72.834941456443445</v>
      </c>
      <c r="G9" s="7">
        <v>147.64219573973423</v>
      </c>
      <c r="H9" s="7">
        <v>83.87938815837623</v>
      </c>
      <c r="I9" s="7">
        <v>98.143614457831319</v>
      </c>
      <c r="J9" s="7">
        <v>88.290297675216607</v>
      </c>
      <c r="K9" s="7">
        <v>80.146293588889421</v>
      </c>
      <c r="L9" s="9">
        <v>84.310728453294956</v>
      </c>
    </row>
    <row r="10" spans="1:12">
      <c r="A10" s="59">
        <v>40390</v>
      </c>
      <c r="B10" s="7">
        <v>72.866535531403571</v>
      </c>
      <c r="C10" s="7">
        <v>72.053860518925873</v>
      </c>
      <c r="D10" s="7">
        <v>84.170029738661412</v>
      </c>
      <c r="E10" s="7">
        <v>95.449084910183018</v>
      </c>
      <c r="F10" s="7">
        <v>74.92657662027618</v>
      </c>
      <c r="G10" s="7">
        <v>131.84954253654743</v>
      </c>
      <c r="H10" s="7">
        <v>84.874728598960743</v>
      </c>
      <c r="I10" s="7">
        <v>97.734939759036138</v>
      </c>
      <c r="J10" s="7">
        <v>88.78442137771296</v>
      </c>
      <c r="K10" s="7">
        <v>80.331657052627307</v>
      </c>
      <c r="L10" s="9">
        <v>80.804749727850535</v>
      </c>
    </row>
    <row r="11" spans="1:12">
      <c r="A11" s="59">
        <v>40421</v>
      </c>
      <c r="B11" s="7">
        <v>74.354439922279013</v>
      </c>
      <c r="C11" s="7">
        <v>64.831849782349494</v>
      </c>
      <c r="D11" s="7">
        <v>84.927153744647612</v>
      </c>
      <c r="E11" s="7">
        <v>94.941485011702994</v>
      </c>
      <c r="F11" s="7">
        <v>76.88505198508814</v>
      </c>
      <c r="G11" s="7">
        <v>129.33224528685122</v>
      </c>
      <c r="H11" s="7">
        <v>85.416310897514094</v>
      </c>
      <c r="I11" s="7">
        <v>99.893975903614461</v>
      </c>
      <c r="J11" s="7">
        <v>90.53444282405421</v>
      </c>
      <c r="K11" s="7">
        <v>80.801618965740531</v>
      </c>
      <c r="L11" s="9">
        <v>81.357124649392972</v>
      </c>
    </row>
    <row r="12" spans="1:12">
      <c r="A12" s="59">
        <v>40451</v>
      </c>
      <c r="B12" s="7">
        <v>74.155164297780814</v>
      </c>
      <c r="C12" s="7">
        <v>64.864162153408401</v>
      </c>
      <c r="D12" s="7">
        <v>84.904070695684624</v>
      </c>
      <c r="E12" s="7">
        <v>93.933053213389357</v>
      </c>
      <c r="F12" s="7">
        <v>78.77337112868571</v>
      </c>
      <c r="G12" s="7">
        <v>127.57845007886196</v>
      </c>
      <c r="H12" s="7">
        <v>85.621233929399139</v>
      </c>
      <c r="I12" s="7">
        <v>99.647228915662652</v>
      </c>
      <c r="J12" s="7">
        <v>91.152097452174658</v>
      </c>
      <c r="K12" s="7">
        <v>80.902726309597554</v>
      </c>
      <c r="L12" s="9">
        <v>81.177372511493459</v>
      </c>
    </row>
    <row r="13" spans="1:12">
      <c r="A13" s="59">
        <v>40482</v>
      </c>
      <c r="B13" s="7">
        <v>77.073792437038378</v>
      </c>
      <c r="C13" s="7">
        <v>57.726945569029006</v>
      </c>
      <c r="D13" s="7">
        <v>85.545779456855854</v>
      </c>
      <c r="E13" s="7">
        <v>94.325597134880567</v>
      </c>
      <c r="F13" s="7">
        <v>78.077981282099216</v>
      </c>
      <c r="G13" s="7">
        <v>121.83417084042188</v>
      </c>
      <c r="H13" s="7">
        <v>87.736332365641232</v>
      </c>
      <c r="I13" s="7">
        <v>100.81156626506024</v>
      </c>
      <c r="J13" s="7">
        <v>89.704040490692293</v>
      </c>
      <c r="K13" s="7">
        <v>82.044864823538035</v>
      </c>
      <c r="L13" s="9">
        <v>82.322444788497506</v>
      </c>
    </row>
    <row r="14" spans="1:12">
      <c r="A14" s="59">
        <v>40512</v>
      </c>
      <c r="B14" s="7">
        <v>78.768244671505386</v>
      </c>
      <c r="C14" s="7">
        <v>62.699317515124669</v>
      </c>
      <c r="D14" s="7">
        <v>86.247504145330879</v>
      </c>
      <c r="E14" s="7">
        <v>95.090380981923801</v>
      </c>
      <c r="F14" s="7">
        <v>77.471252464636081</v>
      </c>
      <c r="G14" s="7">
        <v>120.4327991944855</v>
      </c>
      <c r="H14" s="7">
        <v>86.83613476128906</v>
      </c>
      <c r="I14" s="7">
        <v>100.79614457831325</v>
      </c>
      <c r="J14" s="7">
        <v>91.378570815818819</v>
      </c>
      <c r="K14" s="7">
        <v>82.597210498312535</v>
      </c>
      <c r="L14" s="9">
        <v>83.496007731955103</v>
      </c>
    </row>
    <row r="15" spans="1:12">
      <c r="A15" s="59">
        <v>40543</v>
      </c>
      <c r="B15" s="7">
        <v>81.359474863326369</v>
      </c>
      <c r="C15" s="7">
        <v>63.645673300342018</v>
      </c>
      <c r="D15" s="7">
        <v>86.072072973212116</v>
      </c>
      <c r="E15" s="7">
        <v>93.567581286483744</v>
      </c>
      <c r="F15" s="7">
        <v>76.57166126635218</v>
      </c>
      <c r="G15" s="7">
        <v>113.97667749746439</v>
      </c>
      <c r="H15" s="7">
        <v>88.285233343904764</v>
      </c>
      <c r="I15" s="7">
        <v>100.55710843373494</v>
      </c>
      <c r="J15" s="7">
        <v>91.584455691858963</v>
      </c>
      <c r="K15" s="7">
        <v>82.743254439439355</v>
      </c>
      <c r="L15" s="9">
        <v>84.48565054890274</v>
      </c>
    </row>
    <row r="16" spans="1:12">
      <c r="A16" s="59">
        <v>40574</v>
      </c>
      <c r="B16" s="7">
        <v>82.833568024537385</v>
      </c>
      <c r="C16" s="7">
        <v>54.361206390995179</v>
      </c>
      <c r="D16" s="7">
        <v>88.643524627689658</v>
      </c>
      <c r="E16" s="7">
        <v>96.098812780237438</v>
      </c>
      <c r="F16" s="7">
        <v>77.356851252261634</v>
      </c>
      <c r="G16" s="7">
        <v>118.33978510996137</v>
      </c>
      <c r="H16" s="7">
        <v>92.325144543924281</v>
      </c>
      <c r="I16" s="7">
        <v>102.12240963855422</v>
      </c>
      <c r="J16" s="7">
        <v>93.217809041777471</v>
      </c>
      <c r="K16" s="7">
        <v>84.177480835633474</v>
      </c>
      <c r="L16" s="9">
        <v>85.866405318843633</v>
      </c>
    </row>
    <row r="17" spans="1:12">
      <c r="A17" s="59">
        <v>40602</v>
      </c>
      <c r="B17" s="7">
        <v>82.655241071040876</v>
      </c>
      <c r="C17" s="7">
        <v>62.773482219074985</v>
      </c>
      <c r="D17" s="7">
        <v>89.188284583216316</v>
      </c>
      <c r="E17" s="7">
        <v>96.186796762640654</v>
      </c>
      <c r="F17" s="7">
        <v>77.819185728459246</v>
      </c>
      <c r="G17" s="7">
        <v>114.65782073265983</v>
      </c>
      <c r="H17" s="7">
        <v>92.991144397550684</v>
      </c>
      <c r="I17" s="7">
        <v>101.17397590361446</v>
      </c>
      <c r="J17" s="7">
        <v>93.492322209831002</v>
      </c>
      <c r="K17" s="7">
        <v>84.630591524770523</v>
      </c>
      <c r="L17" s="9">
        <v>86.067896205343729</v>
      </c>
    </row>
    <row r="18" spans="1:12">
      <c r="A18" s="59">
        <v>40633</v>
      </c>
      <c r="B18" s="7">
        <v>88.543641495637573</v>
      </c>
      <c r="C18" s="7">
        <v>76.672094700115522</v>
      </c>
      <c r="D18" s="7">
        <v>90.222405176758443</v>
      </c>
      <c r="E18" s="7">
        <v>96.295084740983057</v>
      </c>
      <c r="F18" s="7">
        <v>78.334223845009021</v>
      </c>
      <c r="G18" s="7">
        <v>132.29982370509836</v>
      </c>
      <c r="H18" s="7">
        <v>92.976507038130322</v>
      </c>
      <c r="I18" s="7">
        <v>100.68048192771084</v>
      </c>
      <c r="J18" s="7">
        <v>95.420777215407057</v>
      </c>
      <c r="K18" s="7">
        <v>85.849496725713564</v>
      </c>
      <c r="L18" s="9">
        <v>91.146683755219428</v>
      </c>
    </row>
    <row r="19" spans="1:12">
      <c r="A19" s="59">
        <v>40663</v>
      </c>
      <c r="B19" s="7">
        <v>92.698434017977775</v>
      </c>
      <c r="C19" s="7">
        <v>60.463467381085842</v>
      </c>
      <c r="D19" s="7">
        <v>90.023890955676706</v>
      </c>
      <c r="E19" s="7">
        <v>94.948253010349404</v>
      </c>
      <c r="F19" s="7">
        <v>79.988466885242175</v>
      </c>
      <c r="G19" s="7">
        <v>127.89257018678585</v>
      </c>
      <c r="H19" s="7">
        <v>92.025078675806881</v>
      </c>
      <c r="I19" s="7">
        <v>100.07903614457831</v>
      </c>
      <c r="J19" s="7">
        <v>95.873723942695378</v>
      </c>
      <c r="K19" s="7">
        <v>87.206956434905123</v>
      </c>
      <c r="L19" s="9">
        <v>92.412750567128185</v>
      </c>
    </row>
    <row r="20" spans="1:12">
      <c r="A20" s="59">
        <v>40694</v>
      </c>
      <c r="B20" s="7">
        <v>91.799130703132136</v>
      </c>
      <c r="C20" s="7">
        <v>89.852055286987849</v>
      </c>
      <c r="D20" s="7">
        <v>90.259338055099235</v>
      </c>
      <c r="E20" s="7">
        <v>95.394940921011809</v>
      </c>
      <c r="F20" s="7">
        <v>81.593035132345875</v>
      </c>
      <c r="G20" s="7">
        <v>108.21130915651054</v>
      </c>
      <c r="H20" s="7">
        <v>92.347100583054811</v>
      </c>
      <c r="I20" s="7">
        <v>100.71132530120482</v>
      </c>
      <c r="J20" s="7">
        <v>96.6492236424466</v>
      </c>
      <c r="K20" s="7">
        <v>88.071985932348582</v>
      </c>
      <c r="L20" s="9">
        <v>92.333315203159216</v>
      </c>
    </row>
    <row r="21" spans="1:12">
      <c r="A21" s="59">
        <v>40724</v>
      </c>
      <c r="B21" s="7">
        <v>91.375677823017526</v>
      </c>
      <c r="C21" s="7">
        <v>81.216263838200319</v>
      </c>
      <c r="D21" s="7">
        <v>90.919513255440862</v>
      </c>
      <c r="E21" s="7">
        <v>95.320492935901413</v>
      </c>
      <c r="F21" s="7">
        <v>83.57231108301599</v>
      </c>
      <c r="G21" s="7">
        <v>127.14427641050632</v>
      </c>
      <c r="H21" s="7">
        <v>93.393671781610593</v>
      </c>
      <c r="I21" s="7">
        <v>100.57253012048193</v>
      </c>
      <c r="J21" s="7">
        <v>97.095307540533582</v>
      </c>
      <c r="K21" s="7">
        <v>89.026888624331605</v>
      </c>
      <c r="L21" s="9">
        <v>93.153669692899115</v>
      </c>
    </row>
    <row r="22" spans="1:12">
      <c r="A22" s="59">
        <v>40755</v>
      </c>
      <c r="B22" s="7">
        <v>93.085244906516266</v>
      </c>
      <c r="C22" s="7">
        <v>78.827308039018746</v>
      </c>
      <c r="D22" s="7">
        <v>93.398632714066423</v>
      </c>
      <c r="E22" s="7">
        <v>96.125884774823049</v>
      </c>
      <c r="F22" s="7">
        <v>84.789915551406494</v>
      </c>
      <c r="G22" s="7">
        <v>119.44164036242854</v>
      </c>
      <c r="H22" s="7">
        <v>94.513429777268186</v>
      </c>
      <c r="I22" s="7">
        <v>100.92722891566265</v>
      </c>
      <c r="J22" s="7">
        <v>96.251179548768974</v>
      </c>
      <c r="K22" s="7">
        <v>89.957450659460164</v>
      </c>
      <c r="L22" s="9">
        <v>93.883548800135728</v>
      </c>
    </row>
    <row r="23" spans="1:12">
      <c r="A23" s="59">
        <v>40786</v>
      </c>
      <c r="B23" s="7">
        <v>89.761930788280793</v>
      </c>
      <c r="C23" s="7">
        <v>91.398582667141255</v>
      </c>
      <c r="D23" s="7">
        <v>94.040341475237653</v>
      </c>
      <c r="E23" s="7">
        <v>95.482924903415025</v>
      </c>
      <c r="F23" s="7">
        <v>85.665024273764743</v>
      </c>
      <c r="G23" s="7">
        <v>125.15361189613846</v>
      </c>
      <c r="H23" s="7">
        <v>94.00112219755556</v>
      </c>
      <c r="I23" s="7">
        <v>100.46457831325301</v>
      </c>
      <c r="J23" s="7">
        <v>97.898258557090159</v>
      </c>
      <c r="K23" s="7">
        <v>90.249538541713804</v>
      </c>
      <c r="L23" s="9">
        <v>93.170669731431346</v>
      </c>
    </row>
    <row r="24" spans="1:12">
      <c r="A24" s="59">
        <v>40816</v>
      </c>
      <c r="B24" s="7">
        <v>89.939268013860286</v>
      </c>
      <c r="C24" s="7">
        <v>82.752384770036343</v>
      </c>
      <c r="D24" s="7">
        <v>93.347850006347841</v>
      </c>
      <c r="E24" s="7">
        <v>95.428780914243816</v>
      </c>
      <c r="F24" s="7">
        <v>86.586822304590754</v>
      </c>
      <c r="G24" s="7">
        <v>121.72941102145401</v>
      </c>
      <c r="H24" s="7">
        <v>94.403649581615483</v>
      </c>
      <c r="I24" s="7">
        <v>100.48</v>
      </c>
      <c r="J24" s="7">
        <v>97.369820708587113</v>
      </c>
      <c r="K24" s="7">
        <v>90.346901169131684</v>
      </c>
      <c r="L24" s="9">
        <v>92.640656811887965</v>
      </c>
    </row>
    <row r="25" spans="1:12">
      <c r="A25" s="59">
        <v>40847</v>
      </c>
      <c r="B25" s="7">
        <v>91.965422596061956</v>
      </c>
      <c r="C25" s="7">
        <v>70.651208401386441</v>
      </c>
      <c r="D25" s="7">
        <v>93.417099153236819</v>
      </c>
      <c r="E25" s="7">
        <v>95.740108851978235</v>
      </c>
      <c r="F25" s="7">
        <v>87.684943002526708</v>
      </c>
      <c r="G25" s="7">
        <v>113.97441854779628</v>
      </c>
      <c r="H25" s="7">
        <v>94.315825425093308</v>
      </c>
      <c r="I25" s="7">
        <v>100.0944578313253</v>
      </c>
      <c r="J25" s="7">
        <v>97.28746675817105</v>
      </c>
      <c r="K25" s="7">
        <v>91.206313591916413</v>
      </c>
      <c r="L25" s="9">
        <v>92.815361361436572</v>
      </c>
    </row>
    <row r="26" spans="1:12">
      <c r="A26" s="59">
        <v>40877</v>
      </c>
      <c r="B26" s="7">
        <v>96.665295437188547</v>
      </c>
      <c r="C26" s="7">
        <v>71.992987455393489</v>
      </c>
      <c r="D26" s="7">
        <v>92.98775444252513</v>
      </c>
      <c r="E26" s="7">
        <v>94.988861002227793</v>
      </c>
      <c r="F26" s="7">
        <v>88.875699310793337</v>
      </c>
      <c r="G26" s="7">
        <v>109.51582654955133</v>
      </c>
      <c r="H26" s="7">
        <v>95.472176819301794</v>
      </c>
      <c r="I26" s="7">
        <v>100.74216867469879</v>
      </c>
      <c r="J26" s="7">
        <v>96.148237110748909</v>
      </c>
      <c r="K26" s="7">
        <v>92.071343089359857</v>
      </c>
      <c r="L26" s="9">
        <v>95.176787400475021</v>
      </c>
    </row>
    <row r="27" spans="1:12">
      <c r="A27" s="59">
        <v>40908</v>
      </c>
      <c r="B27" s="7">
        <v>97.605167743165694</v>
      </c>
      <c r="C27" s="7">
        <v>134.35270090915023</v>
      </c>
      <c r="D27" s="7">
        <v>93.712562179963143</v>
      </c>
      <c r="E27" s="7">
        <v>94.839965032006987</v>
      </c>
      <c r="F27" s="7">
        <v>90.002692940932263</v>
      </c>
      <c r="G27" s="7">
        <v>112.16935992239122</v>
      </c>
      <c r="H27" s="7">
        <v>96.255275548291095</v>
      </c>
      <c r="I27" s="7">
        <v>100.52626506024096</v>
      </c>
      <c r="J27" s="7">
        <v>96.436475937205117</v>
      </c>
      <c r="K27" s="7">
        <v>92.586241599742863</v>
      </c>
      <c r="L27" s="9">
        <v>98.870976751658588</v>
      </c>
    </row>
    <row r="28" spans="1:12">
      <c r="A28" s="59">
        <v>40939</v>
      </c>
      <c r="B28" s="7">
        <v>99.138846515119496</v>
      </c>
      <c r="C28" s="7">
        <v>76.79332203243024</v>
      </c>
      <c r="D28" s="7">
        <v>96.861090058515529</v>
      </c>
      <c r="E28" s="7">
        <v>97.980316403936726</v>
      </c>
      <c r="F28" s="7">
        <v>91.340473921247067</v>
      </c>
      <c r="G28" s="7">
        <v>95.013834886926091</v>
      </c>
      <c r="H28" s="7">
        <v>97.418945622209748</v>
      </c>
      <c r="I28" s="7">
        <v>102.77012048192771</v>
      </c>
      <c r="J28" s="7">
        <v>98.083554945526288</v>
      </c>
      <c r="K28" s="7">
        <v>93.430675156770988</v>
      </c>
      <c r="L28" s="9">
        <v>96.638270880047656</v>
      </c>
    </row>
    <row r="29" spans="1:12">
      <c r="A29" s="59">
        <v>40968</v>
      </c>
      <c r="B29" s="7">
        <v>100.31509259979781</v>
      </c>
      <c r="C29" s="7">
        <v>94.055209698621752</v>
      </c>
      <c r="D29" s="7">
        <v>97.447399502175571</v>
      </c>
      <c r="E29" s="7">
        <v>97.350892529821493</v>
      </c>
      <c r="F29" s="7">
        <v>92.700874870029935</v>
      </c>
      <c r="G29" s="7">
        <v>90.179748420666257</v>
      </c>
      <c r="H29" s="7">
        <v>99.373033104827883</v>
      </c>
      <c r="I29" s="7">
        <v>102.45397590361446</v>
      </c>
      <c r="J29" s="7">
        <v>97.424723342197822</v>
      </c>
      <c r="K29" s="7">
        <v>94.900476359137031</v>
      </c>
      <c r="L29" s="9">
        <v>98.072857682803061</v>
      </c>
    </row>
    <row r="30" spans="1:12">
      <c r="A30" s="59">
        <v>40999</v>
      </c>
      <c r="B30" s="7">
        <v>102.29238765268811</v>
      </c>
      <c r="C30" s="7">
        <v>83.190251265620461</v>
      </c>
      <c r="D30" s="7">
        <v>97.812111675790888</v>
      </c>
      <c r="E30" s="7">
        <v>97.188460562307881</v>
      </c>
      <c r="F30" s="7">
        <v>93.808634286050534</v>
      </c>
      <c r="G30" s="7">
        <v>82.598696691243674</v>
      </c>
      <c r="H30" s="7">
        <v>99.760923129467443</v>
      </c>
      <c r="I30" s="7">
        <v>102.34602409638555</v>
      </c>
      <c r="J30" s="7">
        <v>96.196276915158279</v>
      </c>
      <c r="K30" s="7">
        <v>96.065083171712416</v>
      </c>
      <c r="L30" s="9">
        <v>98.3405671375575</v>
      </c>
    </row>
    <row r="31" spans="1:12">
      <c r="A31" s="59">
        <v>41029</v>
      </c>
      <c r="B31" s="7">
        <v>102.60672656410073</v>
      </c>
      <c r="C31" s="7">
        <v>84.122120779176541</v>
      </c>
      <c r="D31" s="7">
        <v>98.892398367259005</v>
      </c>
      <c r="E31" s="7">
        <v>97.134316573136687</v>
      </c>
      <c r="F31" s="7">
        <v>95.147520814664219</v>
      </c>
      <c r="G31" s="7">
        <v>87.986647086840492</v>
      </c>
      <c r="H31" s="7">
        <v>99.585274816423123</v>
      </c>
      <c r="I31" s="7">
        <v>100.90409638554218</v>
      </c>
      <c r="J31" s="7">
        <v>97.960024019902207</v>
      </c>
      <c r="K31" s="7">
        <v>98.547830170868295</v>
      </c>
      <c r="L31" s="9">
        <v>99.344827155656859</v>
      </c>
    </row>
    <row r="32" spans="1:12">
      <c r="A32" s="59">
        <v>41060</v>
      </c>
      <c r="B32" s="7">
        <v>100.94823234803701</v>
      </c>
      <c r="C32" s="7">
        <v>102.4391297019293</v>
      </c>
      <c r="D32" s="7">
        <v>99.183244784192723</v>
      </c>
      <c r="E32" s="7">
        <v>98.237500352499936</v>
      </c>
      <c r="F32" s="7">
        <v>96.830388400909825</v>
      </c>
      <c r="G32" s="7">
        <v>97.55135003729437</v>
      </c>
      <c r="H32" s="7">
        <v>99.02905515844941</v>
      </c>
      <c r="I32" s="7">
        <v>100.03277108433736</v>
      </c>
      <c r="J32" s="7">
        <v>98.790426353264138</v>
      </c>
      <c r="K32" s="7">
        <v>99.90154516362071</v>
      </c>
      <c r="L32" s="9">
        <v>100.17711570313013</v>
      </c>
    </row>
    <row r="33" spans="1:12">
      <c r="A33" s="59">
        <v>41090</v>
      </c>
      <c r="B33" s="7">
        <v>97.514243515947427</v>
      </c>
      <c r="C33" s="7">
        <v>136.53375585140898</v>
      </c>
      <c r="D33" s="7">
        <v>100.13426640146808</v>
      </c>
      <c r="E33" s="7">
        <v>97.993852401229518</v>
      </c>
      <c r="F33" s="7">
        <v>98.225767285689386</v>
      </c>
      <c r="G33" s="7">
        <v>101.41509191414902</v>
      </c>
      <c r="H33" s="7">
        <v>99.98048352077285</v>
      </c>
      <c r="I33" s="7">
        <v>98.976385542168671</v>
      </c>
      <c r="J33" s="7">
        <v>101.03457150210174</v>
      </c>
      <c r="K33" s="7">
        <v>101.30955854474078</v>
      </c>
      <c r="L33" s="9">
        <v>100.55737952492046</v>
      </c>
    </row>
    <row r="34" spans="1:12">
      <c r="A34" s="59">
        <v>41121</v>
      </c>
      <c r="B34" s="7">
        <v>99.910507520255706</v>
      </c>
      <c r="C34" s="7">
        <v>93.500666564386449</v>
      </c>
      <c r="D34" s="7">
        <v>100.79905821160231</v>
      </c>
      <c r="E34" s="7">
        <v>100.84994783001044</v>
      </c>
      <c r="F34" s="7">
        <v>100.56606258898597</v>
      </c>
      <c r="G34" s="7">
        <v>107.88391276290582</v>
      </c>
      <c r="H34" s="7">
        <v>98.897318923666177</v>
      </c>
      <c r="I34" s="7">
        <v>98.698795180722897</v>
      </c>
      <c r="J34" s="7">
        <v>101.02084584369906</v>
      </c>
      <c r="K34" s="7">
        <v>101.59228463589653</v>
      </c>
      <c r="L34" s="9">
        <v>100.41870437747546</v>
      </c>
    </row>
    <row r="35" spans="1:12">
      <c r="A35" s="59">
        <v>41152</v>
      </c>
      <c r="B35" s="7">
        <v>101.96220599552915</v>
      </c>
      <c r="C35" s="7">
        <v>144.3899965945007</v>
      </c>
      <c r="D35" s="7">
        <v>100.93755650538027</v>
      </c>
      <c r="E35" s="7">
        <v>100.91762781647444</v>
      </c>
      <c r="F35" s="7">
        <v>102.24391078801493</v>
      </c>
      <c r="G35" s="7">
        <v>111.04120992280028</v>
      </c>
      <c r="H35" s="7">
        <v>99.643824254104558</v>
      </c>
      <c r="I35" s="7">
        <v>99.654939759036139</v>
      </c>
      <c r="J35" s="7">
        <v>102.62674787681222</v>
      </c>
      <c r="K35" s="7">
        <v>102.45918649155956</v>
      </c>
      <c r="L35" s="9">
        <v>104.2786211217975</v>
      </c>
    </row>
    <row r="36" spans="1:12">
      <c r="A36" s="59">
        <v>41182</v>
      </c>
      <c r="B36" s="7">
        <v>101.40925271358731</v>
      </c>
      <c r="C36" s="7">
        <v>93.938518127592474</v>
      </c>
      <c r="D36" s="7">
        <v>100.68364296678735</v>
      </c>
      <c r="E36" s="7">
        <v>101.29663574067285</v>
      </c>
      <c r="F36" s="7">
        <v>103.6933807895004</v>
      </c>
      <c r="G36" s="7">
        <v>107.59842355545089</v>
      </c>
      <c r="H36" s="7">
        <v>101.99312044107243</v>
      </c>
      <c r="I36" s="7">
        <v>98.984096385542173</v>
      </c>
      <c r="J36" s="7">
        <v>104.14343313030797</v>
      </c>
      <c r="K36" s="7">
        <v>102.05288475791188</v>
      </c>
      <c r="L36" s="9">
        <v>101.5529767750062</v>
      </c>
    </row>
    <row r="37" spans="1:12">
      <c r="A37" s="59">
        <v>41213</v>
      </c>
      <c r="B37" s="7">
        <v>99.375206300356965</v>
      </c>
      <c r="C37" s="7">
        <v>104.04530013387482</v>
      </c>
      <c r="D37" s="7">
        <v>102.67801839719003</v>
      </c>
      <c r="E37" s="7">
        <v>103.90908321818335</v>
      </c>
      <c r="F37" s="7">
        <v>105.9967728048278</v>
      </c>
      <c r="G37" s="7">
        <v>110.08575131958503</v>
      </c>
      <c r="H37" s="7">
        <v>103.01041692078749</v>
      </c>
      <c r="I37" s="7">
        <v>99.369638554216863</v>
      </c>
      <c r="J37" s="7">
        <v>100.72574418804152</v>
      </c>
      <c r="K37" s="7">
        <v>103.00778744989492</v>
      </c>
      <c r="L37" s="9">
        <v>101.52745423440265</v>
      </c>
    </row>
    <row r="38" spans="1:12">
      <c r="A38" s="59">
        <v>41243</v>
      </c>
      <c r="B38" s="7">
        <v>97.621479514063338</v>
      </c>
      <c r="C38" s="7">
        <v>89.746003603285686</v>
      </c>
      <c r="D38" s="7">
        <v>102.32253944315991</v>
      </c>
      <c r="E38" s="7">
        <v>103.89554722089055</v>
      </c>
      <c r="F38" s="7">
        <v>108.41642947027104</v>
      </c>
      <c r="G38" s="7">
        <v>106.04197972565768</v>
      </c>
      <c r="H38" s="7">
        <v>100.2219999512088</v>
      </c>
      <c r="I38" s="7">
        <v>98.344096385542173</v>
      </c>
      <c r="J38" s="7">
        <v>100.26593463155186</v>
      </c>
      <c r="K38" s="7">
        <v>103.43468512395792</v>
      </c>
      <c r="L38" s="9">
        <v>99.638810261394099</v>
      </c>
    </row>
    <row r="39" spans="1:12">
      <c r="A39" s="59">
        <v>41274</v>
      </c>
      <c r="B39" s="7">
        <v>96.989911953302979</v>
      </c>
      <c r="C39" s="7">
        <v>97.158134197492217</v>
      </c>
      <c r="D39" s="7">
        <v>102.24867368647834</v>
      </c>
      <c r="E39" s="7">
        <v>103.24581935083613</v>
      </c>
      <c r="F39" s="7">
        <v>110.67960244690644</v>
      </c>
      <c r="G39" s="7">
        <v>102.57497305286029</v>
      </c>
      <c r="H39" s="7">
        <v>101.08560415701008</v>
      </c>
      <c r="I39" s="7">
        <v>97.465060240963851</v>
      </c>
      <c r="J39" s="7">
        <v>101.7277172514369</v>
      </c>
      <c r="K39" s="7">
        <v>103.29800297392897</v>
      </c>
      <c r="L39" s="9">
        <v>99.483320192580607</v>
      </c>
    </row>
    <row r="40" spans="1:12">
      <c r="A40" s="59">
        <v>41305</v>
      </c>
      <c r="B40" s="7">
        <v>100.38003400682359</v>
      </c>
      <c r="C40" s="7">
        <v>124.72597255771312</v>
      </c>
      <c r="D40" s="7">
        <v>105.66958154279405</v>
      </c>
      <c r="E40" s="7">
        <v>107.5434984913003</v>
      </c>
      <c r="F40" s="7">
        <v>109.88848164402006</v>
      </c>
      <c r="G40" s="7">
        <v>101.10492668018701</v>
      </c>
      <c r="H40" s="7">
        <v>101.83210948744846</v>
      </c>
      <c r="I40" s="7">
        <v>99.585542168674692</v>
      </c>
      <c r="J40" s="7">
        <v>105.12481770609934</v>
      </c>
      <c r="K40" s="7">
        <v>103.11076715197152</v>
      </c>
      <c r="L40" s="9">
        <v>102.96683201283199</v>
      </c>
    </row>
    <row r="41" spans="1:12">
      <c r="A41" s="59">
        <v>41333</v>
      </c>
      <c r="B41" s="7">
        <v>100.65384338742571</v>
      </c>
      <c r="C41" s="7">
        <v>85.658377835241396</v>
      </c>
      <c r="D41" s="7">
        <v>105.23562022228977</v>
      </c>
      <c r="E41" s="7">
        <v>107.4961225007755</v>
      </c>
      <c r="F41" s="7">
        <v>108.70325003364096</v>
      </c>
      <c r="G41" s="7">
        <v>88.999679022738974</v>
      </c>
      <c r="H41" s="7">
        <v>102.16876875411675</v>
      </c>
      <c r="I41" s="7">
        <v>98.390361445783128</v>
      </c>
      <c r="J41" s="7">
        <v>104.28755254353607</v>
      </c>
      <c r="K41" s="7">
        <v>104.37273659196478</v>
      </c>
      <c r="L41" s="9">
        <v>100.67060265255857</v>
      </c>
    </row>
    <row r="42" spans="1:12">
      <c r="A42" s="59">
        <v>41364</v>
      </c>
      <c r="B42" s="7">
        <v>100.01039172179659</v>
      </c>
      <c r="C42" s="7">
        <v>94.11938788010535</v>
      </c>
      <c r="D42" s="7">
        <v>104.97247346411163</v>
      </c>
      <c r="E42" s="7">
        <v>107.00882659823468</v>
      </c>
      <c r="F42" s="7">
        <v>108.42671079936189</v>
      </c>
      <c r="G42" s="7">
        <v>85.724897459491146</v>
      </c>
      <c r="H42" s="7">
        <v>102.86404332658388</v>
      </c>
      <c r="I42" s="7">
        <v>97.796626506024097</v>
      </c>
      <c r="J42" s="7">
        <v>103.91695976666381</v>
      </c>
      <c r="K42" s="7">
        <v>105.16474411884482</v>
      </c>
      <c r="L42" s="9">
        <v>100.60335155523271</v>
      </c>
    </row>
    <row r="43" spans="1:12">
      <c r="A43" s="59">
        <v>41394</v>
      </c>
      <c r="B43" s="7">
        <v>99.975053860083804</v>
      </c>
      <c r="C43" s="7">
        <v>167.13002314666701</v>
      </c>
      <c r="D43" s="7">
        <v>106.36207301168388</v>
      </c>
      <c r="E43" s="7">
        <v>109.48591410281718</v>
      </c>
      <c r="F43" s="7">
        <v>109.29739003296825</v>
      </c>
      <c r="G43" s="7">
        <v>86.889199204300937</v>
      </c>
      <c r="H43" s="7">
        <v>101.12219755556097</v>
      </c>
      <c r="I43" s="7">
        <v>99.369638554216863</v>
      </c>
      <c r="J43" s="7">
        <v>104.85716736724714</v>
      </c>
      <c r="K43" s="7">
        <v>107.56510735633941</v>
      </c>
      <c r="L43" s="9">
        <v>104.55969511794245</v>
      </c>
    </row>
    <row r="44" spans="1:12">
      <c r="A44" s="59">
        <v>41425</v>
      </c>
      <c r="B44" s="7">
        <v>100.73540574954633</v>
      </c>
      <c r="C44" s="7">
        <v>104.22762626142587</v>
      </c>
      <c r="D44" s="7">
        <v>107.09149735891448</v>
      </c>
      <c r="E44" s="7">
        <v>110.62293787541242</v>
      </c>
      <c r="F44" s="7">
        <v>109.80211032960977</v>
      </c>
      <c r="G44" s="7">
        <v>92.489817522816793</v>
      </c>
      <c r="H44" s="7">
        <v>100.50742845990584</v>
      </c>
      <c r="I44" s="7">
        <v>99.192289156626501</v>
      </c>
      <c r="J44" s="7">
        <v>104.75422492922708</v>
      </c>
      <c r="K44" s="7">
        <v>108.17549613592072</v>
      </c>
      <c r="L44" s="9">
        <v>102.57779859125738</v>
      </c>
    </row>
    <row r="45" spans="1:12">
      <c r="A45" s="59">
        <v>41455</v>
      </c>
      <c r="B45" s="7">
        <v>101.29355280983518</v>
      </c>
      <c r="C45" s="7">
        <v>112.66660183162202</v>
      </c>
      <c r="D45" s="7">
        <v>107.03609804140329</v>
      </c>
      <c r="E45" s="7">
        <v>110.15594596881081</v>
      </c>
      <c r="F45" s="7">
        <v>110.23486270684685</v>
      </c>
      <c r="G45" s="7">
        <v>95.644591434259254</v>
      </c>
      <c r="H45" s="7">
        <v>100.76358224976214</v>
      </c>
      <c r="I45" s="7">
        <v>97.349397590361448</v>
      </c>
      <c r="J45" s="7">
        <v>105.56403877498499</v>
      </c>
      <c r="K45" s="7">
        <v>108.57992551134883</v>
      </c>
      <c r="L45" s="9">
        <v>103.47767868672024</v>
      </c>
    </row>
    <row r="46" spans="1:12">
      <c r="A46" s="59">
        <v>41486</v>
      </c>
      <c r="B46" s="7">
        <v>104.37648239257842</v>
      </c>
      <c r="C46" s="7">
        <v>106.6800251982376</v>
      </c>
      <c r="D46" s="7">
        <v>106.71755196571398</v>
      </c>
      <c r="E46" s="7">
        <v>110.29807394038521</v>
      </c>
      <c r="F46" s="7">
        <v>122.08234637190641</v>
      </c>
      <c r="G46" s="7">
        <v>101.82127634756723</v>
      </c>
      <c r="H46" s="7">
        <v>100.25859334975971</v>
      </c>
      <c r="I46" s="7">
        <v>96.370120481927714</v>
      </c>
      <c r="J46" s="7">
        <v>105.69443252981041</v>
      </c>
      <c r="K46" s="7">
        <v>109.20154844024759</v>
      </c>
      <c r="L46" s="9">
        <v>105.44966324942384</v>
      </c>
    </row>
    <row r="47" spans="1:12">
      <c r="A47" s="59">
        <v>41517</v>
      </c>
      <c r="B47" s="8">
        <v>104.9955721728922</v>
      </c>
      <c r="C47" s="8">
        <v>109.86074461109241</v>
      </c>
      <c r="D47" s="8">
        <v>107.30847801916663</v>
      </c>
      <c r="E47" s="8">
        <v>110.35898592820281</v>
      </c>
      <c r="F47" s="8">
        <v>133.67208411495861</v>
      </c>
      <c r="G47" s="8">
        <v>111.26222329702345</v>
      </c>
      <c r="H47" s="8">
        <v>101.03437339903881</v>
      </c>
      <c r="I47" s="8">
        <v>96.493493975903618</v>
      </c>
      <c r="J47" s="8">
        <v>108.02779445826542</v>
      </c>
      <c r="K47" s="8">
        <v>109.1641012758561</v>
      </c>
      <c r="L47" s="9">
        <v>106.85957043115461</v>
      </c>
    </row>
    <row r="48" spans="1:12">
      <c r="A48" s="59">
        <v>41547</v>
      </c>
      <c r="B48" s="8">
        <v>104.57187880281037</v>
      </c>
      <c r="C48" s="8">
        <v>107.22105811393061</v>
      </c>
      <c r="D48" s="8">
        <v>107.21152921352206</v>
      </c>
      <c r="E48" s="8">
        <v>110.1694819661036</v>
      </c>
      <c r="F48" s="8">
        <v>145.64877867511481</v>
      </c>
      <c r="G48" s="8">
        <v>110.84192144322422</v>
      </c>
      <c r="H48" s="8">
        <v>102.0077578004928</v>
      </c>
      <c r="I48" s="8">
        <v>95.96915662650602</v>
      </c>
      <c r="J48" s="8">
        <v>108.29544479711761</v>
      </c>
      <c r="K48" s="8">
        <v>109.14912241009949</v>
      </c>
      <c r="L48" s="9">
        <v>106.75264529502756</v>
      </c>
    </row>
    <row r="49" spans="1:12">
      <c r="A49" s="59">
        <v>41578</v>
      </c>
      <c r="B49" s="8">
        <v>102.36970489287214</v>
      </c>
      <c r="C49" s="8">
        <v>104.11850271948505</v>
      </c>
      <c r="D49" s="8">
        <v>108.1533176112122</v>
      </c>
      <c r="E49" s="8">
        <v>109.9461380107724</v>
      </c>
      <c r="F49" s="8">
        <v>146.68869931675999</v>
      </c>
      <c r="G49" s="8">
        <v>110.81607515570678</v>
      </c>
      <c r="H49" s="8">
        <v>99.973164841062669</v>
      </c>
      <c r="I49" s="8">
        <v>97.781204819277107</v>
      </c>
      <c r="J49" s="8">
        <v>104.76108775842842</v>
      </c>
      <c r="K49" s="8">
        <v>109.81755429448762</v>
      </c>
      <c r="L49" s="9">
        <v>105.52201262696641</v>
      </c>
    </row>
    <row r="50" spans="1:12">
      <c r="A50" s="59">
        <v>41608</v>
      </c>
      <c r="B50" s="8">
        <v>101.26575894407408</v>
      </c>
      <c r="C50" s="8">
        <v>87.199128104031331</v>
      </c>
      <c r="D50" s="8">
        <v>108.20871692872339</v>
      </c>
      <c r="E50" s="8">
        <v>108.78204224359155</v>
      </c>
      <c r="F50" s="8">
        <v>147.86303829830223</v>
      </c>
      <c r="G50" s="8">
        <v>113.60011702482704</v>
      </c>
      <c r="H50" s="8">
        <v>98.406967383084094</v>
      </c>
      <c r="I50" s="8">
        <v>98.004819277108439</v>
      </c>
      <c r="J50" s="8">
        <v>106.20914471991078</v>
      </c>
      <c r="K50" s="8">
        <v>110.30436743157701</v>
      </c>
      <c r="L50" s="9">
        <v>104.36691526045489</v>
      </c>
    </row>
    <row r="51" spans="1:12">
      <c r="A51" s="59">
        <v>41639</v>
      </c>
      <c r="B51" s="8">
        <v>103.76452351267548</v>
      </c>
      <c r="C51" s="8">
        <v>89.996872520617131</v>
      </c>
      <c r="D51" s="8">
        <v>107.72858951029312</v>
      </c>
      <c r="E51" s="8">
        <v>109.24903415019317</v>
      </c>
      <c r="F51" s="8">
        <v>148.52361978850794</v>
      </c>
      <c r="G51" s="8">
        <v>110.48984919164454</v>
      </c>
      <c r="H51" s="8">
        <v>100.52206581932619</v>
      </c>
      <c r="I51" s="8">
        <v>97.565301204819278</v>
      </c>
      <c r="J51" s="8">
        <v>107.39641417174231</v>
      </c>
      <c r="K51" s="8">
        <v>110.67509435905278</v>
      </c>
      <c r="L51" s="9">
        <v>105.76150880029452</v>
      </c>
    </row>
    <row r="52" spans="1:12">
      <c r="A52" s="59">
        <v>41670</v>
      </c>
      <c r="B52" s="8">
        <v>104.224602998218</v>
      </c>
      <c r="C52" s="8">
        <v>89.609046371258785</v>
      </c>
      <c r="D52" s="8">
        <v>110.15692626120008</v>
      </c>
      <c r="E52" s="8">
        <v>110.37928992414201</v>
      </c>
      <c r="F52" s="8">
        <v>150.16168001531946</v>
      </c>
      <c r="G52" s="8">
        <v>113.44891961164647</v>
      </c>
      <c r="H52" s="8">
        <v>104.52538362079481</v>
      </c>
      <c r="I52" s="8">
        <v>98.644819277108439</v>
      </c>
      <c r="J52" s="8">
        <v>109.91507248863344</v>
      </c>
      <c r="K52" s="8">
        <v>111.26863191465792</v>
      </c>
      <c r="L52" s="9">
        <v>106.77335812048926</v>
      </c>
    </row>
    <row r="53" spans="1:12">
      <c r="A53" s="59">
        <v>41698</v>
      </c>
      <c r="B53" s="8">
        <v>107.12474690114398</v>
      </c>
      <c r="C53" s="8">
        <v>82.497059793033714</v>
      </c>
      <c r="D53" s="8">
        <v>110.44777267813382</v>
      </c>
      <c r="E53" s="8">
        <v>111.68551366289726</v>
      </c>
      <c r="F53" s="8">
        <v>151.48664683887114</v>
      </c>
      <c r="G53" s="8">
        <v>107.10134213189089</v>
      </c>
      <c r="H53" s="8">
        <v>104.59857041789661</v>
      </c>
      <c r="I53" s="8">
        <v>98.575421686746992</v>
      </c>
      <c r="J53" s="8">
        <v>110.76606330959939</v>
      </c>
      <c r="K53" s="8">
        <v>112.39204684640265</v>
      </c>
      <c r="L53" s="9">
        <v>107.85162411137625</v>
      </c>
    </row>
    <row r="54" spans="1:12">
      <c r="A54" s="59">
        <v>41729</v>
      </c>
      <c r="B54" s="8">
        <v>108.65092131692978</v>
      </c>
      <c r="C54" s="8">
        <v>107.93790643297879</v>
      </c>
      <c r="D54" s="8">
        <v>111.02023229241607</v>
      </c>
      <c r="E54" s="8">
        <v>111.06962578607484</v>
      </c>
      <c r="F54" s="8">
        <v>152.88218285603588</v>
      </c>
      <c r="G54" s="8">
        <v>88.88099904001632</v>
      </c>
      <c r="H54" s="8">
        <v>106.55997658022493</v>
      </c>
      <c r="I54" s="8">
        <v>98.544578313253012</v>
      </c>
      <c r="J54" s="8">
        <v>111.4866603757399</v>
      </c>
      <c r="K54" s="8">
        <v>113.61095204734569</v>
      </c>
      <c r="L54" s="9">
        <v>109.02804131374502</v>
      </c>
    </row>
    <row r="55" spans="1:12">
      <c r="A55" s="59">
        <v>41759</v>
      </c>
      <c r="B55" s="8">
        <v>111.08082036452944</v>
      </c>
      <c r="C55" s="8">
        <v>102.18312044221834</v>
      </c>
      <c r="D55" s="8">
        <v>111.95278747052102</v>
      </c>
      <c r="E55" s="8">
        <v>112.19988156002368</v>
      </c>
      <c r="F55" s="8">
        <v>153.32144990805099</v>
      </c>
      <c r="G55" s="8">
        <v>126.80010547579433</v>
      </c>
      <c r="H55" s="8">
        <v>106.30382279036861</v>
      </c>
      <c r="I55" s="8">
        <v>97.812048192771087</v>
      </c>
      <c r="J55" s="8">
        <v>113.09942523805439</v>
      </c>
      <c r="K55" s="8">
        <v>115.99071934442497</v>
      </c>
      <c r="L55" s="9">
        <v>112.82259377849566</v>
      </c>
    </row>
    <row r="56" spans="1:12">
      <c r="A56" s="59">
        <v>41790</v>
      </c>
      <c r="B56" s="8">
        <v>112.03314970387152</v>
      </c>
      <c r="C56" s="8">
        <v>107.86720876235331</v>
      </c>
      <c r="D56" s="8">
        <v>112.77916062339621</v>
      </c>
      <c r="E56" s="8">
        <v>112.07128958574208</v>
      </c>
      <c r="F56" s="8">
        <v>153.79397694869093</v>
      </c>
      <c r="G56" s="8">
        <v>111.72326909942628</v>
      </c>
      <c r="H56" s="8">
        <v>105.03769120050742</v>
      </c>
      <c r="I56" s="8">
        <v>97.688674698795182</v>
      </c>
      <c r="J56" s="8">
        <v>112.92785450802093</v>
      </c>
      <c r="K56" s="8">
        <v>117.0710700371195</v>
      </c>
      <c r="L56" s="9">
        <v>112.82184628147911</v>
      </c>
    </row>
    <row r="57" spans="1:12">
      <c r="A57" s="59">
        <v>41820</v>
      </c>
      <c r="B57" s="8">
        <v>114.40840905558272</v>
      </c>
      <c r="C57" s="8">
        <v>145.31181290747045</v>
      </c>
      <c r="D57" s="8">
        <v>113.14387279701151</v>
      </c>
      <c r="E57" s="8">
        <v>113.60762527847494</v>
      </c>
      <c r="F57" s="8">
        <v>154.3052545954377</v>
      </c>
      <c r="G57" s="8">
        <v>117.12487904846478</v>
      </c>
      <c r="H57" s="8">
        <v>106.03303164109195</v>
      </c>
      <c r="I57" s="8">
        <v>97.434216867469885</v>
      </c>
      <c r="J57" s="8">
        <v>115.6661233593549</v>
      </c>
      <c r="K57" s="8">
        <v>118.22444270037744</v>
      </c>
      <c r="L57" s="9">
        <v>116.46953914945905</v>
      </c>
    </row>
    <row r="58" spans="1:12">
      <c r="A58" s="59">
        <v>41851</v>
      </c>
      <c r="B58" s="8">
        <v>115.02888702808576</v>
      </c>
      <c r="C58" s="8">
        <v>129.77371830007976</v>
      </c>
      <c r="D58" s="8">
        <v>115.61375903605187</v>
      </c>
      <c r="E58" s="8">
        <v>115.08981698203661</v>
      </c>
      <c r="F58" s="8">
        <v>156.68629798544706</v>
      </c>
      <c r="G58" s="8">
        <v>113.18841895559257</v>
      </c>
      <c r="H58" s="8">
        <v>106.17208655558537</v>
      </c>
      <c r="I58" s="8">
        <v>95.676144578313256</v>
      </c>
      <c r="J58" s="8">
        <v>115.14454834005319</v>
      </c>
      <c r="K58" s="8">
        <v>119.05951446630769</v>
      </c>
      <c r="L58" s="9">
        <v>116.20731943376279</v>
      </c>
    </row>
    <row r="59" spans="1:12">
      <c r="A59" s="59">
        <v>41882</v>
      </c>
      <c r="B59" s="8">
        <v>112.7611576205028</v>
      </c>
      <c r="C59" s="8">
        <v>119.78816911739752</v>
      </c>
      <c r="D59" s="8">
        <v>117.07722434030569</v>
      </c>
      <c r="E59" s="8">
        <v>116.47725670454867</v>
      </c>
      <c r="F59" s="8">
        <v>159.24353278645074</v>
      </c>
      <c r="G59" s="8">
        <v>118.4359644743631</v>
      </c>
      <c r="H59" s="8">
        <v>106.19404259471591</v>
      </c>
      <c r="I59" s="8">
        <v>95.714698795180723</v>
      </c>
      <c r="J59" s="8">
        <v>115.43964999571074</v>
      </c>
      <c r="K59" s="8">
        <v>119.88522444114008</v>
      </c>
      <c r="L59" s="9">
        <v>115.23831129948424</v>
      </c>
    </row>
    <row r="60" spans="1:12">
      <c r="A60" s="59">
        <v>41912</v>
      </c>
      <c r="B60" s="8">
        <v>111.76219905216205</v>
      </c>
      <c r="C60" s="8">
        <v>113.37801075620699</v>
      </c>
      <c r="D60" s="8">
        <v>118.45759066829274</v>
      </c>
      <c r="E60" s="8">
        <v>117.79701644059671</v>
      </c>
      <c r="F60" s="8">
        <v>161.4922669061026</v>
      </c>
      <c r="G60" s="8">
        <v>120.96022189625096</v>
      </c>
      <c r="H60" s="8">
        <v>107.24793247298187</v>
      </c>
      <c r="I60" s="8">
        <v>96.069397590361447</v>
      </c>
      <c r="J60" s="8">
        <v>117.27202539246805</v>
      </c>
      <c r="K60" s="8">
        <v>120.08556677063456</v>
      </c>
      <c r="L60" s="9">
        <v>114.90755945776905</v>
      </c>
    </row>
    <row r="61" spans="1:12">
      <c r="A61" s="59">
        <v>41943</v>
      </c>
      <c r="B61" s="8">
        <v>109.70314235899907</v>
      </c>
      <c r="C61" s="8">
        <v>127.62263305482639</v>
      </c>
      <c r="D61" s="8">
        <v>119.99030511943555</v>
      </c>
      <c r="E61" s="8">
        <v>117.81732043653591</v>
      </c>
      <c r="F61" s="8">
        <v>163.19313971623649</v>
      </c>
      <c r="G61" s="8">
        <v>127.34402522594472</v>
      </c>
      <c r="H61" s="8">
        <v>107.71632797443341</v>
      </c>
      <c r="I61" s="8">
        <v>97.017831325301202</v>
      </c>
      <c r="J61" s="8">
        <v>113.6759028909668</v>
      </c>
      <c r="K61" s="8">
        <v>121.88677537786529</v>
      </c>
      <c r="L61" s="9">
        <v>115.25953011294385</v>
      </c>
    </row>
    <row r="62" spans="1:12">
      <c r="A62" s="59">
        <v>41973</v>
      </c>
      <c r="B62" s="8">
        <v>107.33727666435372</v>
      </c>
      <c r="C62" s="8">
        <v>132.49526464249709</v>
      </c>
      <c r="D62" s="8">
        <v>120.66433014915496</v>
      </c>
      <c r="E62" s="8">
        <v>118.26400834719833</v>
      </c>
      <c r="F62" s="8">
        <v>164.88330858091607</v>
      </c>
      <c r="G62" s="8">
        <v>124.64990672822942</v>
      </c>
      <c r="H62" s="8">
        <v>108.13349271791368</v>
      </c>
      <c r="I62" s="8">
        <v>96.724819277108438</v>
      </c>
      <c r="J62" s="8">
        <v>114.00531869263104</v>
      </c>
      <c r="K62" s="8">
        <v>122.03656403543125</v>
      </c>
      <c r="L62" s="9">
        <v>114.2325722012628</v>
      </c>
    </row>
    <row r="63" spans="1:12">
      <c r="A63" s="59">
        <v>42004</v>
      </c>
      <c r="B63" s="8">
        <v>100.83526578044237</v>
      </c>
      <c r="C63" s="8">
        <v>102.74513006925993</v>
      </c>
      <c r="D63" s="8">
        <v>120.63663049039937</v>
      </c>
      <c r="E63" s="8">
        <v>117.6413524717295</v>
      </c>
      <c r="F63" s="8">
        <v>166.59540211233025</v>
      </c>
      <c r="G63" s="8">
        <v>123.29501524080506</v>
      </c>
      <c r="H63" s="8">
        <v>107.67973457588251</v>
      </c>
      <c r="I63" s="8">
        <v>96.732530120481925</v>
      </c>
      <c r="J63" s="8">
        <v>115.5769065797375</v>
      </c>
      <c r="K63" s="8">
        <v>121.50855901751123</v>
      </c>
      <c r="L63" s="9">
        <v>109.35364324718202</v>
      </c>
    </row>
    <row r="64" spans="1:12">
      <c r="A64" s="59">
        <v>42035</v>
      </c>
      <c r="B64" s="8">
        <v>92.877064783123402</v>
      </c>
      <c r="C64" s="8">
        <v>97.06728655796266</v>
      </c>
      <c r="D64" s="8">
        <v>121.38452127680038</v>
      </c>
      <c r="E64" s="8">
        <v>119.69205606158879</v>
      </c>
      <c r="F64" s="8">
        <v>167.81798227533622</v>
      </c>
      <c r="G64" s="8">
        <v>116.98643229694733</v>
      </c>
      <c r="H64" s="8">
        <v>109.36303090922398</v>
      </c>
      <c r="I64" s="8">
        <v>98.351807228915661</v>
      </c>
      <c r="J64" s="8">
        <v>116.52397700952217</v>
      </c>
      <c r="K64" s="8">
        <v>118.76929894227364</v>
      </c>
      <c r="L64" s="9">
        <v>104.466614063948</v>
      </c>
    </row>
    <row r="65" spans="1:12">
      <c r="A65" s="59">
        <v>42063</v>
      </c>
      <c r="B65" s="8">
        <v>85.059133848909028</v>
      </c>
      <c r="C65" s="8">
        <v>67.317780044005204</v>
      </c>
      <c r="D65" s="8">
        <v>119.26088077220493</v>
      </c>
      <c r="E65" s="8">
        <v>120.63957587208482</v>
      </c>
      <c r="F65" s="8">
        <v>167.37181094896275</v>
      </c>
      <c r="G65" s="8">
        <v>120.73781413572696</v>
      </c>
      <c r="H65" s="8">
        <v>107.41626210631603</v>
      </c>
      <c r="I65" s="8">
        <v>98.521445783132535</v>
      </c>
      <c r="J65" s="8">
        <v>115.4327871665094</v>
      </c>
      <c r="K65" s="8">
        <v>117.00366514121481</v>
      </c>
      <c r="L65" s="9">
        <v>98.767244484182527</v>
      </c>
    </row>
    <row r="66" spans="1:12">
      <c r="A66" s="59">
        <v>42094</v>
      </c>
      <c r="B66" s="8">
        <v>78.54959420874448</v>
      </c>
      <c r="C66" s="8">
        <v>95.312923649628047</v>
      </c>
      <c r="D66" s="8">
        <v>118.64687166978929</v>
      </c>
      <c r="E66" s="8">
        <v>120.80200783959843</v>
      </c>
      <c r="F66" s="8">
        <v>166.93155953686434</v>
      </c>
      <c r="G66" s="8">
        <v>123.28377891806255</v>
      </c>
      <c r="H66" s="8">
        <v>105.94520748456978</v>
      </c>
      <c r="I66" s="8">
        <v>98.667951807228917</v>
      </c>
      <c r="J66" s="8">
        <v>116.53770266792485</v>
      </c>
      <c r="K66" s="8">
        <v>115.17811587712961</v>
      </c>
      <c r="L66" s="9">
        <v>96.470300471304981</v>
      </c>
    </row>
    <row r="67" spans="1:12">
      <c r="A67" s="59">
        <v>42124</v>
      </c>
      <c r="B67" s="8">
        <v>76.387209168139691</v>
      </c>
      <c r="C67" s="8">
        <v>91.640361930961362</v>
      </c>
      <c r="D67" s="8">
        <v>115.86305596485221</v>
      </c>
      <c r="E67" s="8">
        <v>120.48391190321762</v>
      </c>
      <c r="F67" s="8">
        <v>166.88068572587932</v>
      </c>
      <c r="G67" s="8">
        <v>120.51094199277767</v>
      </c>
      <c r="H67" s="8">
        <v>101.86138420628919</v>
      </c>
      <c r="I67" s="8">
        <v>97.935421686746992</v>
      </c>
      <c r="J67" s="8">
        <v>117.28575105087072</v>
      </c>
      <c r="K67" s="8">
        <v>114.6126636948181</v>
      </c>
      <c r="L67" s="9">
        <v>94.51832364022107</v>
      </c>
    </row>
    <row r="68" spans="1:12">
      <c r="A68" s="59">
        <v>42155</v>
      </c>
      <c r="B68" s="8">
        <v>75.215206304404902</v>
      </c>
      <c r="C68" s="8">
        <v>121.12924867204423</v>
      </c>
      <c r="D68" s="8">
        <v>114.49192285645037</v>
      </c>
      <c r="E68" s="8">
        <v>121.81043963791207</v>
      </c>
      <c r="F68" s="8">
        <v>166.52994731059081</v>
      </c>
      <c r="G68" s="8">
        <v>116.65698526049016</v>
      </c>
      <c r="H68" s="8">
        <v>101.72964797150594</v>
      </c>
      <c r="I68" s="8">
        <v>98.020240963855429</v>
      </c>
      <c r="J68" s="8">
        <v>116.70927339795831</v>
      </c>
      <c r="K68" s="8">
        <v>113.98355133304104</v>
      </c>
      <c r="L68" s="9">
        <v>94.855431513161008</v>
      </c>
    </row>
    <row r="69" spans="1:12">
      <c r="A69" s="59">
        <v>42185</v>
      </c>
      <c r="B69" s="8">
        <v>74.943780115713906</v>
      </c>
      <c r="C69" s="8">
        <v>128.18777175006949</v>
      </c>
      <c r="D69" s="8">
        <v>114.17337678076105</v>
      </c>
      <c r="E69" s="8">
        <v>122.5075434984913</v>
      </c>
      <c r="F69" s="8">
        <v>166.50256965603862</v>
      </c>
      <c r="G69" s="8">
        <v>118.74406226912772</v>
      </c>
      <c r="H69" s="8">
        <v>100.27323070918007</v>
      </c>
      <c r="I69" s="8">
        <v>96.747951807228915</v>
      </c>
      <c r="J69" s="8">
        <v>117.87595436218581</v>
      </c>
      <c r="K69" s="8">
        <v>113.65027156995676</v>
      </c>
      <c r="L69" s="9">
        <v>95.049708496223417</v>
      </c>
    </row>
    <row r="70" spans="1:12">
      <c r="A70" s="59">
        <v>42216</v>
      </c>
      <c r="B70" s="8">
        <v>71.795500809407102</v>
      </c>
      <c r="C70" s="8">
        <v>137.21557506526125</v>
      </c>
      <c r="D70" s="8">
        <v>112.4606145477069</v>
      </c>
      <c r="E70" s="8">
        <v>121.28930374213925</v>
      </c>
      <c r="F70" s="8">
        <v>165.63239611114341</v>
      </c>
      <c r="G70" s="8">
        <v>117.20941014589543</v>
      </c>
      <c r="H70" s="8">
        <v>99.380351784538064</v>
      </c>
      <c r="I70" s="8">
        <v>96.339277108433734</v>
      </c>
      <c r="J70" s="8">
        <v>116.49652569271682</v>
      </c>
      <c r="K70" s="8">
        <v>110.78930821044682</v>
      </c>
      <c r="L70" s="9">
        <v>93.037547904292182</v>
      </c>
    </row>
    <row r="71" spans="1:12">
      <c r="A71" s="59">
        <v>42247</v>
      </c>
      <c r="B71" s="8">
        <v>69.477936427413439</v>
      </c>
      <c r="C71" s="8">
        <v>108.95787268068261</v>
      </c>
      <c r="D71" s="8">
        <v>110.8817339986381</v>
      </c>
      <c r="E71" s="8">
        <v>120.70725585854883</v>
      </c>
      <c r="F71" s="8">
        <v>165.16713851020313</v>
      </c>
      <c r="G71" s="8">
        <v>120.35180998458149</v>
      </c>
      <c r="H71" s="8">
        <v>99.226659510624287</v>
      </c>
      <c r="I71" s="8">
        <v>96.562891566265066</v>
      </c>
      <c r="J71" s="8">
        <v>117.72497211975637</v>
      </c>
      <c r="K71" s="8">
        <v>110.24445196855062</v>
      </c>
      <c r="L71" s="9">
        <v>90.522746031266692</v>
      </c>
    </row>
    <row r="72" spans="1:12">
      <c r="A72" s="59">
        <v>42277</v>
      </c>
      <c r="B72" s="8">
        <v>69.127722768708125</v>
      </c>
      <c r="C72" s="8">
        <v>103.89332281189732</v>
      </c>
      <c r="D72" s="8">
        <v>109.76451442882919</v>
      </c>
      <c r="E72" s="8">
        <v>120.37562392487521</v>
      </c>
      <c r="F72" s="8">
        <v>165.20148289452686</v>
      </c>
      <c r="G72" s="8">
        <v>125.55140349296488</v>
      </c>
      <c r="H72" s="8">
        <v>97.865385084530757</v>
      </c>
      <c r="I72" s="8">
        <v>96.084819277108437</v>
      </c>
      <c r="J72" s="8">
        <v>118.02693660461526</v>
      </c>
      <c r="K72" s="8">
        <v>108.52749948120075</v>
      </c>
      <c r="L72" s="9">
        <v>90.011533206614075</v>
      </c>
    </row>
    <row r="73" spans="1:12">
      <c r="A73" s="59">
        <v>42308</v>
      </c>
      <c r="B73" s="8">
        <v>67.527475473484273</v>
      </c>
      <c r="C73" s="8">
        <v>91.365725939873272</v>
      </c>
      <c r="D73" s="8">
        <v>109.80144730716998</v>
      </c>
      <c r="E73" s="8">
        <v>123.15727136854572</v>
      </c>
      <c r="F73" s="8">
        <v>166.09361450298343</v>
      </c>
      <c r="G73" s="8">
        <v>127.5355104298449</v>
      </c>
      <c r="H73" s="8">
        <v>98.158132272937962</v>
      </c>
      <c r="I73" s="8">
        <v>96.940722891566267</v>
      </c>
      <c r="J73" s="8">
        <v>114.67787595436218</v>
      </c>
      <c r="K73" s="8">
        <v>108.53311655585946</v>
      </c>
      <c r="L73" s="9">
        <v>88.812245169091852</v>
      </c>
    </row>
    <row r="74" spans="1:12">
      <c r="A74" s="59">
        <v>42338</v>
      </c>
      <c r="B74" s="8">
        <v>65.631356389237624</v>
      </c>
      <c r="C74" s="8">
        <v>79.808427916072759</v>
      </c>
      <c r="D74" s="8">
        <v>108.22718336789379</v>
      </c>
      <c r="E74" s="8">
        <v>122.13530357293928</v>
      </c>
      <c r="F74" s="8">
        <v>167.15993877133062</v>
      </c>
      <c r="G74" s="8">
        <v>126.52428867963151</v>
      </c>
      <c r="H74" s="8">
        <v>95.003781317850255</v>
      </c>
      <c r="I74" s="8">
        <v>96.647710843373488</v>
      </c>
      <c r="J74" s="8">
        <v>115.8651454061937</v>
      </c>
      <c r="K74" s="8">
        <v>108.27847583799732</v>
      </c>
      <c r="L74" s="9">
        <v>86.940411468370556</v>
      </c>
    </row>
    <row r="75" spans="1:12">
      <c r="A75" s="59">
        <v>42369</v>
      </c>
      <c r="B75" s="8">
        <v>63.063387781031466</v>
      </c>
      <c r="C75" s="8">
        <v>92.472346665402227</v>
      </c>
      <c r="D75" s="8">
        <v>106.87451669866233</v>
      </c>
      <c r="E75" s="8">
        <v>120.15227996954401</v>
      </c>
      <c r="F75" s="8">
        <v>168.57232979941139</v>
      </c>
      <c r="G75" s="8">
        <v>123.82970995155834</v>
      </c>
      <c r="H75" s="8">
        <v>94.608572613500527</v>
      </c>
      <c r="I75" s="8">
        <v>96.586024096385543</v>
      </c>
      <c r="J75" s="8">
        <v>116.73672471476367</v>
      </c>
      <c r="K75" s="8">
        <v>108.1773684941403</v>
      </c>
      <c r="L75" s="9">
        <v>85.856614967475466</v>
      </c>
    </row>
    <row r="76" spans="1:12">
      <c r="A76" s="59">
        <v>42400</v>
      </c>
      <c r="B76" s="8">
        <v>61.236324232625265</v>
      </c>
      <c r="C76" s="8">
        <v>64.970529005354862</v>
      </c>
      <c r="D76" s="8">
        <v>108.35183183229395</v>
      </c>
      <c r="E76" s="8">
        <v>121.71568765686247</v>
      </c>
      <c r="F76" s="8">
        <v>167.70293869045778</v>
      </c>
      <c r="G76" s="8">
        <v>126.0578809384682</v>
      </c>
      <c r="H76" s="8">
        <v>95.223341709155662</v>
      </c>
      <c r="I76" s="8">
        <v>98.344096385542173</v>
      </c>
      <c r="J76" s="8">
        <v>116.33868062108604</v>
      </c>
      <c r="K76" s="8">
        <v>106.46228836501</v>
      </c>
      <c r="L76" s="9">
        <v>83.747692279877242</v>
      </c>
    </row>
    <row r="77" spans="1:12">
      <c r="A77" s="59">
        <v>42429</v>
      </c>
      <c r="B77" s="8">
        <v>58.16496918501656</v>
      </c>
      <c r="C77" s="8">
        <v>76.426512322649728</v>
      </c>
      <c r="D77" s="8">
        <v>107.50699224024838</v>
      </c>
      <c r="E77" s="8">
        <v>123.28586334282733</v>
      </c>
      <c r="F77" s="8">
        <v>167.12039435994035</v>
      </c>
      <c r="G77" s="8">
        <v>131.01443686566861</v>
      </c>
      <c r="H77" s="8">
        <v>93.979166158425016</v>
      </c>
      <c r="I77" s="8">
        <v>98.452048192771088</v>
      </c>
      <c r="J77" s="8">
        <v>114.57493351634211</v>
      </c>
      <c r="K77" s="8">
        <v>105.71334507718016</v>
      </c>
      <c r="L77" s="9">
        <v>82.760977126497792</v>
      </c>
    </row>
    <row r="78" spans="1:12">
      <c r="A78" s="59">
        <v>42460</v>
      </c>
      <c r="B78" s="8">
        <v>58.705131172769804</v>
      </c>
      <c r="C78" s="8">
        <v>97.985012463295632</v>
      </c>
      <c r="D78" s="8">
        <v>107.03609804140329</v>
      </c>
      <c r="E78" s="8">
        <v>122.20298355940329</v>
      </c>
      <c r="F78" s="8">
        <v>165.90584224424336</v>
      </c>
      <c r="G78" s="8">
        <v>133.98679371533049</v>
      </c>
      <c r="H78" s="8">
        <v>91.915298480154178</v>
      </c>
      <c r="I78" s="8">
        <v>98.729638554216862</v>
      </c>
      <c r="J78" s="8">
        <v>113.78570815818821</v>
      </c>
      <c r="K78" s="8">
        <v>104.69665456395117</v>
      </c>
      <c r="L78" s="9">
        <v>83.858883385463386</v>
      </c>
    </row>
    <row r="79" spans="1:12">
      <c r="A79" s="59">
        <v>42490</v>
      </c>
      <c r="B79" s="8">
        <v>57.827175483877681</v>
      </c>
      <c r="C79" s="8">
        <v>87.166838206481586</v>
      </c>
      <c r="D79" s="8">
        <v>104.39539724003679</v>
      </c>
      <c r="E79" s="8">
        <v>121.95933560813287</v>
      </c>
      <c r="F79" s="8">
        <v>164.38649644299878</v>
      </c>
      <c r="G79" s="8">
        <v>132.64255461902204</v>
      </c>
      <c r="H79" s="8">
        <v>89.536727574345591</v>
      </c>
      <c r="I79" s="8">
        <v>98.027951807228916</v>
      </c>
      <c r="J79" s="8">
        <v>114.73277858797289</v>
      </c>
      <c r="K79" s="8">
        <v>102.86361586698767</v>
      </c>
      <c r="L79" s="9">
        <v>82.212409255640893</v>
      </c>
    </row>
    <row r="80" spans="1:12">
      <c r="A80" s="59">
        <v>42521</v>
      </c>
      <c r="B80" s="8">
        <v>58.719893068863961</v>
      </c>
      <c r="C80" s="8">
        <v>105.56503310426852</v>
      </c>
      <c r="D80" s="8">
        <v>102.95501498474596</v>
      </c>
      <c r="E80" s="8">
        <v>121.16071176785765</v>
      </c>
      <c r="F80" s="8">
        <v>163.06617896909279</v>
      </c>
      <c r="G80" s="8">
        <v>134.38543557349959</v>
      </c>
      <c r="H80" s="8">
        <v>89.273255104779096</v>
      </c>
      <c r="I80" s="8">
        <v>98.051084337349394</v>
      </c>
      <c r="J80" s="8">
        <v>115.52200394612679</v>
      </c>
      <c r="K80" s="8">
        <v>101.77577574141485</v>
      </c>
      <c r="L80" s="9">
        <v>83.305917626462843</v>
      </c>
    </row>
    <row r="81" spans="1:12">
      <c r="A81" s="59">
        <v>42551</v>
      </c>
      <c r="B81" s="8">
        <v>59.587925450421316</v>
      </c>
      <c r="C81" s="8">
        <v>124.62161875456493</v>
      </c>
      <c r="D81" s="8">
        <v>101.76854626804806</v>
      </c>
      <c r="E81" s="8">
        <v>119.26567214686557</v>
      </c>
      <c r="F81" s="8">
        <v>161.62079739407986</v>
      </c>
      <c r="G81" s="8">
        <v>137.58769826397042</v>
      </c>
      <c r="H81" s="8">
        <v>87.860749920714298</v>
      </c>
      <c r="I81" s="8">
        <v>96.740240963855427</v>
      </c>
      <c r="J81" s="8">
        <v>115.40533584970404</v>
      </c>
      <c r="K81" s="8">
        <v>100.82087304943181</v>
      </c>
      <c r="L81" s="9">
        <v>84.396497094903495</v>
      </c>
    </row>
    <row r="82" spans="1:12">
      <c r="A82" s="59">
        <v>42582</v>
      </c>
      <c r="B82" s="8">
        <v>60.187090600271873</v>
      </c>
      <c r="C82" s="8">
        <v>110.70919681117384</v>
      </c>
      <c r="D82" s="8">
        <v>100.88677379766169</v>
      </c>
      <c r="E82" s="8">
        <v>117.84439243112152</v>
      </c>
      <c r="F82" s="8">
        <v>160.90085428989298</v>
      </c>
      <c r="G82" s="8">
        <v>138.42513372223067</v>
      </c>
      <c r="H82" s="8">
        <v>88.512112414920352</v>
      </c>
      <c r="I82" s="8">
        <v>97.950843373493981</v>
      </c>
      <c r="J82" s="8">
        <v>113.89551342540963</v>
      </c>
      <c r="K82" s="8">
        <v>100.47448677881052</v>
      </c>
      <c r="L82" s="9">
        <v>83.957242731980159</v>
      </c>
    </row>
    <row r="83" spans="1:12">
      <c r="A83" s="59">
        <v>42613</v>
      </c>
      <c r="B83" s="8">
        <v>62.123699292519206</v>
      </c>
      <c r="C83" s="8">
        <v>109.69647279911845</v>
      </c>
      <c r="D83" s="8">
        <v>100.74827550388372</v>
      </c>
      <c r="E83" s="8">
        <v>118.06096838780633</v>
      </c>
      <c r="F83" s="8">
        <v>159.88920582275122</v>
      </c>
      <c r="G83" s="8">
        <v>143.03468802169994</v>
      </c>
      <c r="H83" s="8">
        <v>88.277914664194583</v>
      </c>
      <c r="I83" s="8">
        <v>98.860722891566269</v>
      </c>
      <c r="J83" s="8">
        <v>115.72788882216693</v>
      </c>
      <c r="K83" s="8">
        <v>100.7047868398182</v>
      </c>
      <c r="L83" s="9">
        <v>85.263681360257365</v>
      </c>
    </row>
    <row r="84" spans="1:12">
      <c r="A84" s="59">
        <v>42643</v>
      </c>
      <c r="B84" s="8">
        <v>62.988917276775453</v>
      </c>
      <c r="C84" s="8">
        <v>101.97383974308012</v>
      </c>
      <c r="D84" s="8">
        <v>100.13888301126067</v>
      </c>
      <c r="E84" s="8">
        <v>117.36386452722709</v>
      </c>
      <c r="F84" s="8">
        <v>159.02207996979823</v>
      </c>
      <c r="G84" s="8">
        <v>134.59358148926651</v>
      </c>
      <c r="H84" s="8">
        <v>88.116903710570611</v>
      </c>
      <c r="I84" s="8">
        <v>99.863132530120481</v>
      </c>
      <c r="J84" s="8">
        <v>114.61611049155015</v>
      </c>
      <c r="K84" s="8">
        <v>101.06240725975694</v>
      </c>
      <c r="L84" s="9">
        <v>84.797408185181723</v>
      </c>
    </row>
    <row r="85" spans="1:12">
      <c r="A85" s="59">
        <v>42674</v>
      </c>
      <c r="B85" s="8">
        <v>65.0237621468751</v>
      </c>
      <c r="C85" s="8">
        <v>92.084385933409564</v>
      </c>
      <c r="D85" s="8">
        <v>101.03450531102484</v>
      </c>
      <c r="E85" s="8">
        <v>117.18789656242069</v>
      </c>
      <c r="F85" s="8">
        <v>158.80075210151617</v>
      </c>
      <c r="G85" s="8">
        <v>138.42760711152019</v>
      </c>
      <c r="H85" s="8">
        <v>88.072991632309538</v>
      </c>
      <c r="I85" s="8">
        <v>100.81156626506024</v>
      </c>
      <c r="J85" s="8">
        <v>113.56609762374539</v>
      </c>
      <c r="K85" s="8">
        <v>102.1914392661604</v>
      </c>
      <c r="L85" s="9">
        <v>85.856259406901117</v>
      </c>
    </row>
    <row r="86" spans="1:12">
      <c r="A86" s="59">
        <v>42704</v>
      </c>
      <c r="B86" s="8">
        <v>65.219758917371067</v>
      </c>
      <c r="C86" s="8">
        <v>91.432736122403327</v>
      </c>
      <c r="D86" s="8">
        <v>100.4251128184018</v>
      </c>
      <c r="E86" s="8">
        <v>115.54327289134542</v>
      </c>
      <c r="F86" s="8">
        <v>158.59589037222935</v>
      </c>
      <c r="G86" s="8">
        <v>131.54274823386004</v>
      </c>
      <c r="H86" s="8">
        <v>87.765607084481957</v>
      </c>
      <c r="I86" s="8">
        <v>99.685783132530119</v>
      </c>
      <c r="J86" s="8">
        <v>115.85828257699237</v>
      </c>
      <c r="K86" s="8">
        <v>102.84863700123107</v>
      </c>
      <c r="L86" s="9">
        <v>85.501292190120608</v>
      </c>
    </row>
    <row r="87" spans="1:12">
      <c r="A87" s="59">
        <v>42735</v>
      </c>
      <c r="B87" s="8">
        <v>69.536842068931023</v>
      </c>
      <c r="C87" s="8">
        <v>97.28525636447263</v>
      </c>
      <c r="D87" s="8">
        <v>100.79905821160231</v>
      </c>
      <c r="E87" s="8">
        <v>114.18290516341897</v>
      </c>
      <c r="F87" s="8">
        <v>158.34659516130804</v>
      </c>
      <c r="G87" s="8">
        <v>124.69025037305228</v>
      </c>
      <c r="H87" s="8">
        <v>89.119562830865306</v>
      </c>
      <c r="I87" s="8">
        <v>99.893975903614461</v>
      </c>
      <c r="J87" s="8">
        <v>117.78673758256842</v>
      </c>
      <c r="K87" s="8">
        <v>103.30923712324642</v>
      </c>
      <c r="L87" s="9">
        <v>87.742534619670337</v>
      </c>
    </row>
    <row r="88" spans="1:12">
      <c r="A88" s="59">
        <v>42766</v>
      </c>
      <c r="B88" s="8">
        <v>72.595183467990125</v>
      </c>
      <c r="C88" s="8">
        <v>92.015619737272075</v>
      </c>
      <c r="D88" s="8">
        <v>103.73522203969515</v>
      </c>
      <c r="E88" s="8">
        <v>116.00349679930063</v>
      </c>
      <c r="F88" s="8">
        <v>159.34735454624607</v>
      </c>
      <c r="G88" s="8">
        <v>118.88105397568127</v>
      </c>
      <c r="H88" s="8">
        <v>93.196067429435729</v>
      </c>
      <c r="I88" s="8">
        <v>100.8732530120482</v>
      </c>
      <c r="J88" s="8">
        <v>116.67495925195162</v>
      </c>
      <c r="K88" s="8">
        <v>103.55826076644983</v>
      </c>
      <c r="L88" s="9">
        <v>89.265538399041162</v>
      </c>
    </row>
    <row r="89" spans="1:12">
      <c r="A89" s="59">
        <v>42794</v>
      </c>
      <c r="B89" s="8">
        <v>74.801074227811043</v>
      </c>
      <c r="C89" s="8">
        <v>97.550876473617677</v>
      </c>
      <c r="D89" s="8">
        <v>103.5505576479912</v>
      </c>
      <c r="E89" s="8">
        <v>114.64312907137419</v>
      </c>
      <c r="F89" s="8">
        <v>160.44520171566518</v>
      </c>
      <c r="G89" s="8">
        <v>113.85530432076405</v>
      </c>
      <c r="H89" s="8">
        <v>94.440242980166374</v>
      </c>
      <c r="I89" s="8">
        <v>101.28963855421686</v>
      </c>
      <c r="J89" s="8">
        <v>116.62691944754225</v>
      </c>
      <c r="K89" s="8">
        <v>105.23402137296908</v>
      </c>
      <c r="L89" s="9">
        <v>90.624134218875881</v>
      </c>
    </row>
    <row r="90" spans="1:12">
      <c r="A90" s="59">
        <v>42825</v>
      </c>
      <c r="B90" s="8">
        <v>75.065672387846618</v>
      </c>
      <c r="C90" s="8">
        <v>139.96175056859803</v>
      </c>
      <c r="D90" s="8">
        <v>103.26432784085007</v>
      </c>
      <c r="E90" s="8">
        <v>113.87834522433096</v>
      </c>
      <c r="F90" s="8">
        <v>162.19690432785089</v>
      </c>
      <c r="G90" s="8">
        <v>112.21257647377837</v>
      </c>
      <c r="H90" s="8">
        <v>95.611231733795222</v>
      </c>
      <c r="I90" s="8">
        <v>101.79855421686747</v>
      </c>
      <c r="J90" s="8">
        <v>117.19653427125333</v>
      </c>
      <c r="K90" s="8">
        <v>106.93412263634279</v>
      </c>
      <c r="L90" s="9">
        <v>92.91644882227618</v>
      </c>
    </row>
    <row r="91" spans="1:12">
      <c r="A91" s="59">
        <v>42855</v>
      </c>
      <c r="B91" s="8">
        <v>77.701367291860791</v>
      </c>
      <c r="C91" s="8">
        <v>120.9352796990667</v>
      </c>
      <c r="D91" s="8">
        <v>104.91245753680785</v>
      </c>
      <c r="E91" s="8">
        <v>115.82076083584784</v>
      </c>
      <c r="F91" s="8">
        <v>163.11862960342876</v>
      </c>
      <c r="G91" s="8">
        <v>111.72478458462939</v>
      </c>
      <c r="H91" s="8">
        <v>95.647825132346128</v>
      </c>
      <c r="I91" s="8">
        <v>101.17397590361446</v>
      </c>
      <c r="J91" s="8">
        <v>117.5877155357296</v>
      </c>
      <c r="K91" s="8">
        <v>109.04427034980333</v>
      </c>
      <c r="L91" s="9">
        <v>93.90836017402701</v>
      </c>
    </row>
    <row r="92" spans="1:12">
      <c r="A92" s="59">
        <v>42886</v>
      </c>
      <c r="B92" s="8">
        <v>79.05202814782804</v>
      </c>
      <c r="C92" s="8">
        <v>128.88359790279344</v>
      </c>
      <c r="D92" s="8">
        <v>105.64649849383106</v>
      </c>
      <c r="E92" s="8">
        <v>116.21330475733905</v>
      </c>
      <c r="F92" s="8">
        <v>164.36003076239001</v>
      </c>
      <c r="G92" s="8">
        <v>117.30169374934201</v>
      </c>
      <c r="H92" s="8">
        <v>96.5480227366983</v>
      </c>
      <c r="I92" s="8">
        <v>101.77542168674699</v>
      </c>
      <c r="J92" s="8">
        <v>119.52303337050699</v>
      </c>
      <c r="K92" s="8">
        <v>111.36973925851494</v>
      </c>
      <c r="L92" s="9">
        <v>95.851343112284397</v>
      </c>
    </row>
    <row r="93" spans="1:12">
      <c r="A93" s="59">
        <v>42916</v>
      </c>
      <c r="B93" s="8">
        <v>79.737808616416928</v>
      </c>
      <c r="C93" s="8">
        <v>150.13032593703741</v>
      </c>
      <c r="D93" s="8">
        <v>105.96504456952037</v>
      </c>
      <c r="E93" s="8">
        <v>115.91551281689743</v>
      </c>
      <c r="F93" s="8">
        <v>165.31235865041822</v>
      </c>
      <c r="G93" s="8">
        <v>124.25079280835942</v>
      </c>
      <c r="H93" s="8">
        <v>97.404308262789399</v>
      </c>
      <c r="I93" s="8">
        <v>100.6110843373494</v>
      </c>
      <c r="J93" s="8">
        <v>121.5338423264991</v>
      </c>
      <c r="K93" s="8">
        <v>113.19716088081972</v>
      </c>
      <c r="L93" s="9">
        <v>97.961447224066816</v>
      </c>
    </row>
    <row r="94" spans="1:12">
      <c r="A94" s="59">
        <v>42947</v>
      </c>
      <c r="B94" s="8">
        <v>81.927589600588533</v>
      </c>
      <c r="C94" s="8">
        <v>140.96952987356497</v>
      </c>
      <c r="D94" s="8">
        <v>106.69908552654358</v>
      </c>
      <c r="E94" s="8">
        <v>116.28775274244946</v>
      </c>
      <c r="F94" s="8">
        <v>167.19969123823753</v>
      </c>
      <c r="G94" s="8">
        <v>124.71194830097616</v>
      </c>
      <c r="H94" s="8">
        <v>96.350418384523437</v>
      </c>
      <c r="I94" s="8">
        <v>101.6366265060241</v>
      </c>
      <c r="J94" s="8">
        <v>123.76426181693404</v>
      </c>
      <c r="K94" s="8">
        <v>113.99478548235848</v>
      </c>
      <c r="L94" s="9">
        <v>98.96318299145544</v>
      </c>
    </row>
    <row r="95" spans="1:12">
      <c r="A95" s="59">
        <v>42978</v>
      </c>
      <c r="B95" s="8">
        <v>83.668443470405919</v>
      </c>
      <c r="C95" s="8">
        <v>124.4191032139108</v>
      </c>
      <c r="D95" s="8">
        <v>108.04713558598243</v>
      </c>
      <c r="E95" s="8">
        <v>117.33002453399509</v>
      </c>
      <c r="F95" s="8">
        <v>168.61637965373677</v>
      </c>
      <c r="G95" s="8">
        <v>118.09380311149252</v>
      </c>
      <c r="H95" s="8">
        <v>96.211363470030008</v>
      </c>
      <c r="I95" s="8">
        <v>102.61590361445784</v>
      </c>
      <c r="J95" s="8">
        <v>124.43681907866518</v>
      </c>
      <c r="K95" s="8">
        <v>116.2247641218718</v>
      </c>
      <c r="L95" s="9">
        <v>99.237467712006591</v>
      </c>
    </row>
    <row r="96" spans="1:12">
      <c r="A96" s="59">
        <v>43008</v>
      </c>
      <c r="B96" s="8">
        <v>85.427336611487675</v>
      </c>
      <c r="C96" s="8">
        <v>126.63016526782903</v>
      </c>
      <c r="D96" s="8">
        <v>108.56419588275349</v>
      </c>
      <c r="E96" s="8">
        <v>116.76151264769747</v>
      </c>
      <c r="F96" s="8">
        <v>170.05335178359789</v>
      </c>
      <c r="G96" s="8">
        <v>113.64013406380306</v>
      </c>
      <c r="H96" s="8">
        <v>98.414286062794275</v>
      </c>
      <c r="I96" s="8">
        <v>103.02457831325302</v>
      </c>
      <c r="J96" s="8">
        <v>125.02015956077894</v>
      </c>
      <c r="K96" s="8">
        <v>117.6159262790157</v>
      </c>
      <c r="L96" s="9">
        <v>100.35195522020423</v>
      </c>
    </row>
    <row r="97" spans="1:12">
      <c r="A97" s="59">
        <v>43039</v>
      </c>
      <c r="B97" s="8">
        <v>87.0972732655665</v>
      </c>
      <c r="C97" s="8">
        <v>123.23839366213166</v>
      </c>
      <c r="D97" s="8">
        <v>111.6619410535873</v>
      </c>
      <c r="E97" s="8">
        <v>117.98652040269592</v>
      </c>
      <c r="F97" s="8">
        <v>171.26746990745517</v>
      </c>
      <c r="G97" s="8">
        <v>106.44809800420425</v>
      </c>
      <c r="H97" s="8">
        <v>101.86138420628919</v>
      </c>
      <c r="I97" s="8">
        <v>99.392771084337355</v>
      </c>
      <c r="J97" s="8">
        <v>125.34271253324182</v>
      </c>
      <c r="K97" s="8">
        <v>120.90378731258865</v>
      </c>
      <c r="L97" s="9">
        <v>101.48627691159238</v>
      </c>
    </row>
    <row r="98" spans="1:12">
      <c r="A98" s="59">
        <v>43069</v>
      </c>
      <c r="B98" s="8">
        <v>90.365407627166107</v>
      </c>
      <c r="C98" s="8">
        <v>113.35490391265503</v>
      </c>
      <c r="D98" s="8">
        <v>111.98972034886181</v>
      </c>
      <c r="E98" s="8">
        <v>117.74287245142551</v>
      </c>
      <c r="F98" s="8">
        <v>172.09454339857365</v>
      </c>
      <c r="G98" s="8">
        <v>102.3135059488021</v>
      </c>
      <c r="H98" s="8">
        <v>101.37835134541729</v>
      </c>
      <c r="I98" s="8">
        <v>98.999518072289163</v>
      </c>
      <c r="J98" s="8">
        <v>126.31037145063053</v>
      </c>
      <c r="K98" s="8">
        <v>122.79299675613939</v>
      </c>
      <c r="L98" s="9">
        <v>102.77982885116302</v>
      </c>
    </row>
    <row r="99" spans="1:12">
      <c r="A99" s="59">
        <v>43100</v>
      </c>
      <c r="B99" s="8">
        <v>92.357484676139933</v>
      </c>
      <c r="C99" s="8">
        <v>118.03407055218526</v>
      </c>
      <c r="D99" s="8">
        <v>112.06358610554339</v>
      </c>
      <c r="E99" s="8">
        <v>117.24880855023829</v>
      </c>
      <c r="F99" s="8">
        <v>172.94783932430965</v>
      </c>
      <c r="G99" s="8">
        <v>94.186916874989663</v>
      </c>
      <c r="H99" s="8">
        <v>100.66112073381962</v>
      </c>
      <c r="I99" s="8">
        <v>99.068915662650596</v>
      </c>
      <c r="J99" s="8">
        <v>127.1682251007978</v>
      </c>
      <c r="K99" s="8">
        <v>124.45377849690203</v>
      </c>
      <c r="L99" s="9">
        <v>103.77084483169803</v>
      </c>
    </row>
    <row r="100" spans="1:12">
      <c r="A100" s="59">
        <v>43131</v>
      </c>
      <c r="B100" s="8">
        <v>97.597077072707478</v>
      </c>
      <c r="C100" s="8">
        <v>97.627176694022324</v>
      </c>
      <c r="D100" s="8">
        <v>115.4937271814443</v>
      </c>
      <c r="E100" s="8">
        <v>120.15904796819041</v>
      </c>
      <c r="F100" s="8">
        <v>174.22290656218007</v>
      </c>
      <c r="G100" s="8">
        <v>90.932853698467682</v>
      </c>
      <c r="H100" s="8">
        <v>102.98114220194677</v>
      </c>
      <c r="I100" s="8">
        <v>100.97349397590361</v>
      </c>
      <c r="J100" s="8">
        <v>128.835892596723</v>
      </c>
      <c r="K100" s="8">
        <v>126.02094232668594</v>
      </c>
      <c r="L100" s="9">
        <v>106.17706457268136</v>
      </c>
    </row>
    <row r="101" spans="1:12">
      <c r="A101" s="59">
        <v>43159</v>
      </c>
      <c r="B101" s="8">
        <v>99.458130527135324</v>
      </c>
      <c r="C101" s="8">
        <v>127.2936635027808</v>
      </c>
      <c r="D101" s="8">
        <v>114.81970215172488</v>
      </c>
      <c r="E101" s="8">
        <v>119.52962409407517</v>
      </c>
      <c r="F101" s="8">
        <v>175.32573773946916</v>
      </c>
      <c r="G101" s="8">
        <v>85.417001167402844</v>
      </c>
      <c r="H101" s="8">
        <v>104.04966943963309</v>
      </c>
      <c r="I101" s="8">
        <v>99.038072289156631</v>
      </c>
      <c r="J101" s="8">
        <v>128.57510508707213</v>
      </c>
      <c r="K101" s="8">
        <v>129.32565458423505</v>
      </c>
      <c r="L101" s="9">
        <v>108.59207246007932</v>
      </c>
    </row>
    <row r="102" spans="1:12">
      <c r="A102" s="59">
        <v>43190</v>
      </c>
      <c r="B102" s="8">
        <v>101.86263196531381</v>
      </c>
      <c r="C102" s="8">
        <v>126.29970879111379</v>
      </c>
      <c r="D102" s="8">
        <v>115.82612308651142</v>
      </c>
      <c r="E102" s="8">
        <v>119.29951214009758</v>
      </c>
      <c r="F102" s="8">
        <v>177.00449487653793</v>
      </c>
      <c r="G102" s="8">
        <v>84.347006138114736</v>
      </c>
      <c r="H102" s="8">
        <v>105.1255153570296</v>
      </c>
      <c r="I102" s="8">
        <v>99.377349397590365</v>
      </c>
      <c r="J102" s="8">
        <v>128.17019816419318</v>
      </c>
      <c r="K102" s="8">
        <v>132.07240409235095</v>
      </c>
      <c r="L102" s="9">
        <v>110.28233297629835</v>
      </c>
    </row>
    <row r="103" spans="1:12">
      <c r="A103" s="59">
        <v>43220</v>
      </c>
      <c r="B103" s="8">
        <v>105.24431725993179</v>
      </c>
      <c r="C103" s="8">
        <v>142.39198368137428</v>
      </c>
      <c r="D103" s="8">
        <v>117.38653719640982</v>
      </c>
      <c r="E103" s="8">
        <v>120.49067990186401</v>
      </c>
      <c r="F103" s="8">
        <v>177.32857756591019</v>
      </c>
      <c r="G103" s="8">
        <v>88.943573025774441</v>
      </c>
      <c r="H103" s="8">
        <v>105.08892195847869</v>
      </c>
      <c r="I103" s="8">
        <v>98.729638554216862</v>
      </c>
      <c r="J103" s="8">
        <v>128.41039718624003</v>
      </c>
      <c r="K103" s="8">
        <v>134.75362106278172</v>
      </c>
      <c r="L103" s="9">
        <v>113.61187516761105</v>
      </c>
    </row>
    <row r="104" spans="1:12">
      <c r="A104" s="59">
        <v>43251</v>
      </c>
      <c r="B104" s="8">
        <v>108.31608891149401</v>
      </c>
      <c r="C104" s="8">
        <v>153.05847903071367</v>
      </c>
      <c r="D104" s="8">
        <v>119.03928350216019</v>
      </c>
      <c r="E104" s="8">
        <v>121.59386368122726</v>
      </c>
      <c r="F104" s="8">
        <v>177.60675965124548</v>
      </c>
      <c r="G104" s="8">
        <v>93.874106614927882</v>
      </c>
      <c r="H104" s="8">
        <v>106.7941743309507</v>
      </c>
      <c r="I104" s="8">
        <v>97.858313253012042</v>
      </c>
      <c r="J104" s="8">
        <v>129.00060049755513</v>
      </c>
      <c r="K104" s="8">
        <v>137.09219647903038</v>
      </c>
      <c r="L104" s="9">
        <v>116.58332834091644</v>
      </c>
    </row>
    <row r="105" spans="1:12">
      <c r="A105" s="59">
        <v>43281</v>
      </c>
      <c r="B105" s="8">
        <v>109.03036016240087</v>
      </c>
      <c r="C105" s="8">
        <v>158.13943889653768</v>
      </c>
      <c r="D105" s="8">
        <v>119.38552923660509</v>
      </c>
      <c r="E105" s="8">
        <v>121.33667973266405</v>
      </c>
      <c r="F105" s="8">
        <v>178.08121719036399</v>
      </c>
      <c r="G105" s="8">
        <v>99.446198589040364</v>
      </c>
      <c r="H105" s="8">
        <v>107.64314117733161</v>
      </c>
      <c r="I105" s="8">
        <v>97.465060240963851</v>
      </c>
      <c r="J105" s="8">
        <v>129.61139229647421</v>
      </c>
      <c r="K105" s="8">
        <v>139.00574657943557</v>
      </c>
      <c r="L105" s="9">
        <v>117.87621887561407</v>
      </c>
    </row>
    <row r="106" spans="1:12">
      <c r="A106" s="59">
        <v>43312</v>
      </c>
      <c r="B106" s="8">
        <v>111.08446449550068</v>
      </c>
      <c r="C106" s="8">
        <v>151.15843287954036</v>
      </c>
      <c r="D106" s="8">
        <v>122.34015950386834</v>
      </c>
      <c r="E106" s="8">
        <v>121.68861566227687</v>
      </c>
      <c r="F106" s="8">
        <v>179.24930255812308</v>
      </c>
      <c r="G106" s="8">
        <v>105.01823949008686</v>
      </c>
      <c r="H106" s="8">
        <v>107.95784440486936</v>
      </c>
      <c r="I106" s="8">
        <v>95.367710843373487</v>
      </c>
      <c r="J106" s="8">
        <v>131.08690057476196</v>
      </c>
      <c r="K106" s="8">
        <v>140.15911924269352</v>
      </c>
      <c r="L106" s="9">
        <v>119.39320657592008</v>
      </c>
    </row>
    <row r="107" spans="1:12">
      <c r="A107" s="59">
        <v>43343</v>
      </c>
      <c r="B107" s="8">
        <v>111.48151769516255</v>
      </c>
      <c r="C107" s="8">
        <v>150.20628158828265</v>
      </c>
      <c r="D107" s="8">
        <v>122.24321069822376</v>
      </c>
      <c r="E107" s="8">
        <v>121.28253574349286</v>
      </c>
      <c r="F107" s="8">
        <v>180.54182593707043</v>
      </c>
      <c r="G107" s="8">
        <v>104.52091631892475</v>
      </c>
      <c r="H107" s="8">
        <v>107.56263570051962</v>
      </c>
      <c r="I107" s="8">
        <v>96.293012048192764</v>
      </c>
      <c r="J107" s="8">
        <v>131.75259500729175</v>
      </c>
      <c r="K107" s="8">
        <v>141.91539125265444</v>
      </c>
      <c r="L107" s="9">
        <v>119.80673594151335</v>
      </c>
    </row>
    <row r="108" spans="1:12">
      <c r="A108" s="59">
        <v>43373</v>
      </c>
      <c r="B108" s="8">
        <v>113.23917971663246</v>
      </c>
      <c r="C108" s="8">
        <v>156.18794462100232</v>
      </c>
      <c r="D108" s="8">
        <v>123.28656451135109</v>
      </c>
      <c r="E108" s="8">
        <v>121.10656777868644</v>
      </c>
      <c r="F108" s="8">
        <v>181.75064296194023</v>
      </c>
      <c r="G108" s="8">
        <v>107.04736198007492</v>
      </c>
      <c r="H108" s="8">
        <v>108.29450367153765</v>
      </c>
      <c r="I108" s="8">
        <v>96.979277108433735</v>
      </c>
      <c r="J108" s="8">
        <v>130.65454233507762</v>
      </c>
      <c r="K108" s="8">
        <v>143.00884845288601</v>
      </c>
      <c r="L108" s="9">
        <v>121.43095940352765</v>
      </c>
    </row>
    <row r="109" spans="1:12">
      <c r="A109" s="59">
        <v>43404</v>
      </c>
      <c r="B109" s="8">
        <v>114.18254864287267</v>
      </c>
      <c r="C109" s="8">
        <v>144.47987404028575</v>
      </c>
      <c r="D109" s="8">
        <v>123.72975905144058</v>
      </c>
      <c r="E109" s="8">
        <v>122.12176757564649</v>
      </c>
      <c r="F109" s="8">
        <v>183.21446019568774</v>
      </c>
      <c r="G109" s="8">
        <v>107.46437102403902</v>
      </c>
      <c r="H109" s="8">
        <v>108.47747066429216</v>
      </c>
      <c r="I109" s="8">
        <v>95.676144578313256</v>
      </c>
      <c r="J109" s="8">
        <v>132.26730719739211</v>
      </c>
      <c r="K109" s="8">
        <v>144.93363270260866</v>
      </c>
      <c r="L109" s="9">
        <v>121.80725830190906</v>
      </c>
    </row>
    <row r="110" spans="1:12">
      <c r="A110" s="59">
        <v>43434</v>
      </c>
      <c r="B110" s="8">
        <v>110.94175602372979</v>
      </c>
      <c r="C110" s="8">
        <v>133.50347971451302</v>
      </c>
      <c r="D110" s="8">
        <v>122.94955199649138</v>
      </c>
      <c r="E110" s="8">
        <v>121.72922365415526</v>
      </c>
      <c r="F110" s="8">
        <v>184.98133737584189</v>
      </c>
      <c r="G110" s="8">
        <v>105.50831230724866</v>
      </c>
      <c r="H110" s="8">
        <v>108.02371252226098</v>
      </c>
      <c r="I110" s="8">
        <v>95.32915662650602</v>
      </c>
      <c r="J110" s="8">
        <v>132.66535129106975</v>
      </c>
      <c r="K110" s="8">
        <v>146.79850148930493</v>
      </c>
      <c r="L110" s="9">
        <v>119.71483839853349</v>
      </c>
    </row>
    <row r="111" spans="1:12">
      <c r="A111" s="59">
        <v>43465</v>
      </c>
      <c r="B111" s="8">
        <v>109.36059399092258</v>
      </c>
      <c r="C111" s="8">
        <v>127.75104644761824</v>
      </c>
      <c r="D111" s="8">
        <v>123.52662822056622</v>
      </c>
      <c r="E111" s="8">
        <v>121.35698372860325</v>
      </c>
      <c r="F111" s="8">
        <v>186.54581665124184</v>
      </c>
      <c r="G111" s="8">
        <v>100.00358907657426</v>
      </c>
      <c r="H111" s="8">
        <v>108.84340464980117</v>
      </c>
      <c r="I111" s="8">
        <v>95.429397590361447</v>
      </c>
      <c r="J111" s="8">
        <v>133.51634211203569</v>
      </c>
      <c r="K111" s="8">
        <v>147.013822684556</v>
      </c>
      <c r="L111" s="9">
        <v>118.44427449531683</v>
      </c>
    </row>
    <row r="112" spans="1:12">
      <c r="A112" s="59">
        <v>43496</v>
      </c>
      <c r="B112" s="8">
        <v>110.54405457858687</v>
      </c>
      <c r="C112" s="8">
        <v>109.17760795636806</v>
      </c>
      <c r="D112" s="8">
        <v>125.31325621030196</v>
      </c>
      <c r="E112" s="8">
        <v>124.26045514790897</v>
      </c>
      <c r="F112" s="8">
        <v>186.99443425265846</v>
      </c>
      <c r="G112" s="8">
        <v>103.46428340304342</v>
      </c>
      <c r="H112" s="8">
        <v>111.20733819618941</v>
      </c>
      <c r="I112" s="8">
        <v>95.521927710843372</v>
      </c>
      <c r="J112" s="8">
        <v>133.74281547567986</v>
      </c>
      <c r="K112" s="8">
        <v>144.72205622379673</v>
      </c>
      <c r="L112" s="9">
        <v>118.45164798593105</v>
      </c>
    </row>
    <row r="113" spans="1:12">
      <c r="A113" s="59">
        <v>43524</v>
      </c>
      <c r="B113" s="8">
        <v>110.68398694159029</v>
      </c>
      <c r="C113" s="8">
        <v>188.95655264215955</v>
      </c>
      <c r="D113" s="8">
        <v>126.43047578011088</v>
      </c>
      <c r="E113" s="8">
        <v>124.9913990017202</v>
      </c>
      <c r="F113" s="8">
        <v>186.70425946057983</v>
      </c>
      <c r="G113" s="8">
        <v>101.64932876249635</v>
      </c>
      <c r="H113" s="8">
        <v>112.09289844112122</v>
      </c>
      <c r="I113" s="8">
        <v>93.594216867469882</v>
      </c>
      <c r="J113" s="8">
        <v>134.75851419747792</v>
      </c>
      <c r="K113" s="8">
        <v>146.55509492076024</v>
      </c>
      <c r="L113" s="9">
        <v>122.46381648541934</v>
      </c>
    </row>
    <row r="114" spans="1:12">
      <c r="A114" s="59">
        <v>43555</v>
      </c>
      <c r="B114" s="8">
        <v>110.66559527058506</v>
      </c>
      <c r="C114" s="8">
        <v>160.80261458848577</v>
      </c>
      <c r="D114" s="8">
        <v>127.0952675902451</v>
      </c>
      <c r="E114" s="8">
        <v>124.83573503285299</v>
      </c>
      <c r="F114" s="8">
        <v>186.51141459852531</v>
      </c>
      <c r="G114" s="8">
        <v>99.327544476822766</v>
      </c>
      <c r="H114" s="8">
        <v>112.52470054402185</v>
      </c>
      <c r="I114" s="8">
        <v>93.162409638554223</v>
      </c>
      <c r="J114" s="8">
        <v>132.32220983100282</v>
      </c>
      <c r="K114" s="8">
        <v>147.37331546271432</v>
      </c>
      <c r="L114" s="9">
        <v>121.13538439248121</v>
      </c>
    </row>
    <row r="115" spans="1:12">
      <c r="A115" s="59">
        <v>43585</v>
      </c>
      <c r="B115" s="8">
        <v>112.33069131793478</v>
      </c>
      <c r="C115" s="8">
        <v>166.0684203560092</v>
      </c>
      <c r="D115" s="8">
        <v>126.57820729347404</v>
      </c>
      <c r="E115" s="8">
        <v>125.1876709624658</v>
      </c>
      <c r="F115" s="8">
        <v>186.21472203254893</v>
      </c>
      <c r="G115" s="8">
        <v>100.59384397912154</v>
      </c>
      <c r="H115" s="8">
        <v>110.83408553097021</v>
      </c>
      <c r="I115" s="8">
        <v>92.468433734939765</v>
      </c>
      <c r="J115" s="8">
        <v>136.50167281461782</v>
      </c>
      <c r="K115" s="8">
        <v>147.34523008942071</v>
      </c>
      <c r="L115" s="9">
        <v>122.28727720236103</v>
      </c>
    </row>
    <row r="116" spans="1:12">
      <c r="A116" s="59">
        <v>43616</v>
      </c>
      <c r="B116" s="8">
        <v>110.71858802246021</v>
      </c>
      <c r="C116" s="8">
        <v>160.05042653134586</v>
      </c>
      <c r="D116" s="8">
        <v>126.86443710061516</v>
      </c>
      <c r="E116" s="8">
        <v>124.971095005781</v>
      </c>
      <c r="F116" s="8">
        <v>186.09070429372193</v>
      </c>
      <c r="G116" s="8">
        <v>110.38078578375128</v>
      </c>
      <c r="H116" s="8">
        <v>109.56795394110902</v>
      </c>
      <c r="I116" s="8">
        <v>94.573493975903617</v>
      </c>
      <c r="J116" s="8">
        <v>134.42909839581367</v>
      </c>
      <c r="K116" s="8">
        <v>147.73093588265306</v>
      </c>
      <c r="L116" s="9">
        <v>121.78788326196218</v>
      </c>
    </row>
    <row r="117" spans="1:12">
      <c r="A117" s="59">
        <v>43646</v>
      </c>
      <c r="B117" s="8">
        <v>107.55997391699462</v>
      </c>
      <c r="C117" s="8">
        <v>186.08380431758889</v>
      </c>
      <c r="D117" s="8">
        <v>125.83493311686563</v>
      </c>
      <c r="E117" s="8">
        <v>124.01680719663857</v>
      </c>
      <c r="F117" s="8">
        <v>186.07000473926246</v>
      </c>
      <c r="G117" s="8">
        <v>116.79515392510982</v>
      </c>
      <c r="H117" s="8">
        <v>110.61452513966481</v>
      </c>
      <c r="I117" s="8">
        <v>94.380722891566265</v>
      </c>
      <c r="J117" s="8">
        <v>135.72617311486661</v>
      </c>
      <c r="K117" s="8">
        <v>147.73468059909223</v>
      </c>
      <c r="L117" s="9">
        <v>121.6869544959243</v>
      </c>
    </row>
    <row r="118" spans="1:12">
      <c r="A118" s="59">
        <v>43677</v>
      </c>
      <c r="B118" s="8">
        <v>108.34942255855387</v>
      </c>
      <c r="C118" s="8">
        <v>174.26657531574071</v>
      </c>
      <c r="D118" s="8">
        <v>128.23095359922442</v>
      </c>
      <c r="E118" s="8">
        <v>124.9846310030738</v>
      </c>
      <c r="F118" s="8">
        <v>193.02445897930465</v>
      </c>
      <c r="G118" s="8">
        <v>123.48318775923926</v>
      </c>
      <c r="H118" s="8">
        <v>112.94918396721232</v>
      </c>
      <c r="I118" s="8">
        <v>94.496385542168682</v>
      </c>
      <c r="J118" s="8">
        <v>135.00557604872608</v>
      </c>
      <c r="K118" s="8">
        <v>146.8153527132811</v>
      </c>
      <c r="L118" s="9">
        <v>122.27907213076941</v>
      </c>
    </row>
    <row r="119" spans="1:12">
      <c r="A119" s="59">
        <v>43708</v>
      </c>
      <c r="B119" s="8">
        <v>106.61738559881189</v>
      </c>
      <c r="C119" s="8">
        <v>164.52241024375286</v>
      </c>
      <c r="D119" s="8">
        <v>127.70927669266075</v>
      </c>
      <c r="E119" s="8">
        <v>125.30949493810101</v>
      </c>
      <c r="F119" s="8">
        <v>200.52054479014109</v>
      </c>
      <c r="G119" s="8">
        <v>133.65887572115199</v>
      </c>
      <c r="H119" s="8">
        <v>114.05430460344954</v>
      </c>
      <c r="I119" s="8">
        <v>94.696867469879521</v>
      </c>
      <c r="J119" s="8">
        <v>135.09479282834349</v>
      </c>
      <c r="K119" s="8">
        <v>146.91646005713812</v>
      </c>
      <c r="L119" s="9">
        <v>121.74676314339658</v>
      </c>
    </row>
    <row r="120" spans="1:12">
      <c r="A120" s="59">
        <v>43738</v>
      </c>
      <c r="B120" s="8">
        <v>104.93877280938226</v>
      </c>
      <c r="C120" s="8">
        <v>143.4316254945326</v>
      </c>
      <c r="D120" s="8">
        <v>127.39534722676403</v>
      </c>
      <c r="E120" s="8">
        <v>125.87800682439864</v>
      </c>
      <c r="F120" s="8">
        <v>207.49594024655053</v>
      </c>
      <c r="G120" s="8">
        <v>133.66335010866004</v>
      </c>
      <c r="H120" s="8">
        <v>116.35237003244615</v>
      </c>
      <c r="I120" s="8">
        <v>94.673734939759029</v>
      </c>
      <c r="J120" s="8">
        <v>136.20657115896029</v>
      </c>
      <c r="K120" s="8">
        <v>144.98044165809802</v>
      </c>
      <c r="L120" s="9">
        <v>119.8870627107559</v>
      </c>
    </row>
    <row r="121" spans="1:12">
      <c r="A121" s="59">
        <v>43769</v>
      </c>
      <c r="B121" s="8">
        <v>103.55829914646728</v>
      </c>
      <c r="C121" s="8">
        <v>294.51573087335913</v>
      </c>
      <c r="D121" s="8">
        <v>127.19221639588967</v>
      </c>
      <c r="E121" s="8">
        <v>126.34499873100026</v>
      </c>
      <c r="F121" s="8">
        <v>208.9612893935201</v>
      </c>
      <c r="G121" s="8">
        <v>140.19045294614995</v>
      </c>
      <c r="H121" s="8">
        <v>117.27452367592886</v>
      </c>
      <c r="I121" s="8">
        <v>93.817831325301199</v>
      </c>
      <c r="J121" s="8">
        <v>137.79874753367076</v>
      </c>
      <c r="K121" s="8">
        <v>145.93534435008107</v>
      </c>
      <c r="L121" s="9">
        <v>126.72443943633937</v>
      </c>
    </row>
    <row r="122" spans="1:12">
      <c r="A122" s="59">
        <v>43799</v>
      </c>
      <c r="B122" s="8">
        <v>103.71205981167282</v>
      </c>
      <c r="C122" s="8">
        <v>115.85804880667524</v>
      </c>
      <c r="D122" s="8">
        <v>126.42124256052568</v>
      </c>
      <c r="E122" s="8">
        <v>126.78491864301627</v>
      </c>
      <c r="F122" s="8">
        <v>210.57510827369825</v>
      </c>
      <c r="G122" s="8">
        <v>135.25225872438114</v>
      </c>
      <c r="H122" s="8">
        <v>115.56195262374668</v>
      </c>
      <c r="I122" s="8">
        <v>93.740722891566264</v>
      </c>
      <c r="J122" s="8">
        <v>139.23307883675045</v>
      </c>
      <c r="K122" s="8">
        <v>146.27049647138492</v>
      </c>
      <c r="L122" s="9">
        <v>118.30439599546514</v>
      </c>
    </row>
    <row r="123" spans="1:12">
      <c r="A123" s="59">
        <v>43830</v>
      </c>
      <c r="B123" s="8">
        <v>104.51940915062181</v>
      </c>
      <c r="C123" s="8">
        <v>156.39082824579833</v>
      </c>
      <c r="D123" s="8">
        <v>127.16913334692669</v>
      </c>
      <c r="E123" s="8">
        <v>126.13519077296185</v>
      </c>
      <c r="F123" s="8">
        <v>212.30292128302958</v>
      </c>
      <c r="G123" s="8">
        <v>129.99008847317458</v>
      </c>
      <c r="H123" s="8">
        <v>115.61318338171793</v>
      </c>
      <c r="I123" s="8">
        <v>93.362891566265063</v>
      </c>
      <c r="J123" s="8">
        <v>139.74779102685082</v>
      </c>
      <c r="K123" s="8">
        <v>146.31168835221555</v>
      </c>
      <c r="L123" s="9">
        <v>120.33971411969981</v>
      </c>
    </row>
    <row r="124" spans="1:12">
      <c r="A124" s="59">
        <v>43861</v>
      </c>
      <c r="B124" s="8">
        <v>104.491919104738</v>
      </c>
      <c r="C124" s="8">
        <v>112.75425693132142</v>
      </c>
      <c r="D124" s="8">
        <v>128.89112879956605</v>
      </c>
      <c r="E124" s="8">
        <v>126.96088660782267</v>
      </c>
      <c r="F124" s="8">
        <v>213.78559640708374</v>
      </c>
      <c r="G124" s="8">
        <v>129.97558667117067</v>
      </c>
      <c r="H124" s="8">
        <v>121.28516015710765</v>
      </c>
      <c r="I124" s="8">
        <v>94.565783132530115</v>
      </c>
      <c r="J124" s="8">
        <v>140.97623745389038</v>
      </c>
      <c r="K124" s="8">
        <v>144.76512046284697</v>
      </c>
      <c r="L124" s="9">
        <v>118.59691868418966</v>
      </c>
    </row>
    <row r="125" spans="1:12">
      <c r="A125" s="59">
        <v>43890</v>
      </c>
      <c r="B125" s="8">
        <v>101.79530452566949</v>
      </c>
      <c r="C125" s="8">
        <v>129.42915903587172</v>
      </c>
      <c r="D125" s="8">
        <v>129.58362026845586</v>
      </c>
      <c r="E125" s="8">
        <v>125.74941485011703</v>
      </c>
      <c r="F125" s="8">
        <v>215.37806814046169</v>
      </c>
      <c r="G125" s="8">
        <v>129.27555452562689</v>
      </c>
      <c r="H125" s="8">
        <v>122.4561489107365</v>
      </c>
      <c r="I125" s="8">
        <v>93.524819277108435</v>
      </c>
      <c r="J125" s="8">
        <v>139.63112293042806</v>
      </c>
      <c r="K125" s="8">
        <v>145.26129539103422</v>
      </c>
      <c r="L125" s="9">
        <v>118.02420330287428</v>
      </c>
    </row>
    <row r="126" spans="1:12">
      <c r="A126" s="59">
        <v>43921</v>
      </c>
      <c r="B126" s="8">
        <v>94.60046675402063</v>
      </c>
      <c r="C126" s="8">
        <v>170.2488201661335</v>
      </c>
      <c r="D126" s="8">
        <v>129.32509012007031</v>
      </c>
      <c r="E126" s="8">
        <v>126.00659879868024</v>
      </c>
      <c r="F126" s="8">
        <v>217.78869562972554</v>
      </c>
      <c r="G126" s="8">
        <v>147.91511282186374</v>
      </c>
      <c r="H126" s="8">
        <v>120.09953404405846</v>
      </c>
      <c r="I126" s="8">
        <v>94.056867469879521</v>
      </c>
      <c r="J126" s="8">
        <v>137.73011924165738</v>
      </c>
      <c r="K126" s="8">
        <v>144.75575867174908</v>
      </c>
      <c r="L126" s="9">
        <v>117.12590140654299</v>
      </c>
    </row>
    <row r="127" spans="1:12">
      <c r="A127" s="59">
        <v>43951</v>
      </c>
      <c r="B127" s="8">
        <v>74.797784692484939</v>
      </c>
      <c r="C127" s="8">
        <v>110.39402169525765</v>
      </c>
      <c r="D127" s="8">
        <v>113.25928804182648</v>
      </c>
      <c r="E127" s="8">
        <v>104.32193113561377</v>
      </c>
      <c r="F127" s="8">
        <v>218.62841590694902</v>
      </c>
      <c r="G127" s="8">
        <v>155.43796223544584</v>
      </c>
      <c r="H127" s="8">
        <v>102.71035105267009</v>
      </c>
      <c r="I127" s="8">
        <v>91.088192771084337</v>
      </c>
      <c r="J127" s="8">
        <v>84.117697520802949</v>
      </c>
      <c r="K127" s="8">
        <v>125.68391784716252</v>
      </c>
      <c r="L127" s="9">
        <v>97.641825131486925</v>
      </c>
    </row>
    <row r="128" spans="1:12">
      <c r="A128" s="59">
        <v>43982</v>
      </c>
      <c r="B128" s="8">
        <v>68.662132824674316</v>
      </c>
      <c r="C128" s="8">
        <v>117.49808545907338</v>
      </c>
      <c r="D128" s="8">
        <v>107.32452796753077</v>
      </c>
      <c r="E128" s="8">
        <v>108.99547277290544</v>
      </c>
      <c r="F128" s="8">
        <v>218.21143513029693</v>
      </c>
      <c r="G128" s="8">
        <v>161.183012862276</v>
      </c>
      <c r="H128" s="8">
        <v>100.55910787696031</v>
      </c>
      <c r="I128" s="8">
        <v>89.241768266332528</v>
      </c>
      <c r="J128" s="8">
        <v>99.511873122635322</v>
      </c>
      <c r="K128" s="8">
        <v>132.08447124139059</v>
      </c>
      <c r="L128" s="9">
        <v>95.993808560941389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Graphs</vt:lpstr>
      <vt:lpstr>Tables</vt:lpstr>
      <vt:lpstr>Midland Index</vt:lpstr>
      <vt:lpstr>Permian Basin Index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Eisenbarth</dc:creator>
  <cp:lastModifiedBy>Sara Harris</cp:lastModifiedBy>
  <dcterms:created xsi:type="dcterms:W3CDTF">2017-12-20T14:07:58Z</dcterms:created>
  <dcterms:modified xsi:type="dcterms:W3CDTF">2020-07-13T13:22:08Z</dcterms:modified>
</cp:coreProperties>
</file>