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V:\Economic Indicators\Perryman Group\2021\1 - January 2021\"/>
    </mc:Choice>
  </mc:AlternateContent>
  <xr:revisionPtr revIDLastSave="0" documentId="8_{7BB4522D-7F9C-4122-8BA2-9D3A13A7E5B7}" xr6:coauthVersionLast="46" xr6:coauthVersionMax="46" xr10:uidLastSave="{00000000-0000-0000-0000-000000000000}"/>
  <bookViews>
    <workbookView xWindow="-120" yWindow="-120" windowWidth="29040" windowHeight="15840" tabRatio="923" activeTab="3" xr2:uid="{00000000-000D-0000-FFFF-FFFF00000000}"/>
  </bookViews>
  <sheets>
    <sheet name="Contents" sheetId="7" r:id="rId1"/>
    <sheet name="Graphs" sheetId="20" state="hidden" r:id="rId2"/>
    <sheet name="Tables" sheetId="21" state="hidden" r:id="rId3"/>
    <sheet name="Midland Index" sheetId="9" r:id="rId4"/>
    <sheet name="Permian Basin Index" sheetId="2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21" l="1"/>
  <c r="A50" i="21"/>
  <c r="A49" i="21"/>
  <c r="A48" i="21"/>
  <c r="A47" i="21"/>
  <c r="A46" i="21"/>
  <c r="A45" i="21"/>
  <c r="A44" i="21"/>
  <c r="A43" i="21"/>
  <c r="A42" i="21"/>
  <c r="A41" i="21"/>
  <c r="Z114" i="20"/>
  <c r="Y114" i="20"/>
  <c r="X114" i="20"/>
  <c r="W114" i="20"/>
  <c r="V114" i="20"/>
  <c r="U114" i="20"/>
  <c r="T114" i="20"/>
  <c r="S114" i="20"/>
  <c r="R114" i="20"/>
  <c r="Q114" i="20"/>
  <c r="P114" i="20"/>
  <c r="Z113" i="20"/>
  <c r="Y113" i="20"/>
  <c r="X113" i="20"/>
  <c r="W113" i="20"/>
  <c r="V113" i="20"/>
  <c r="U113" i="20"/>
  <c r="T113" i="20"/>
  <c r="S113" i="20"/>
  <c r="R113" i="20"/>
  <c r="Q113" i="20"/>
  <c r="P113" i="20"/>
  <c r="Z112" i="20"/>
  <c r="Y112" i="20"/>
  <c r="X112" i="20"/>
  <c r="W112" i="20"/>
  <c r="V112" i="20"/>
  <c r="U112" i="20"/>
  <c r="T112" i="20"/>
  <c r="S112" i="20"/>
  <c r="R112" i="20"/>
  <c r="Q112" i="20"/>
  <c r="Z31" i="20"/>
  <c r="Y31" i="20"/>
  <c r="X31" i="20"/>
  <c r="W31" i="20"/>
  <c r="V31" i="20"/>
  <c r="U31" i="20"/>
  <c r="T31" i="20"/>
  <c r="S31" i="20"/>
  <c r="R31" i="20"/>
  <c r="Q31" i="20"/>
  <c r="Z30" i="20"/>
  <c r="Y30" i="20"/>
  <c r="X30" i="20"/>
  <c r="W30" i="20"/>
  <c r="V30" i="20"/>
  <c r="U30" i="20"/>
  <c r="T30" i="20"/>
  <c r="S30" i="20"/>
  <c r="R30" i="20"/>
  <c r="Q30" i="20"/>
  <c r="P31" i="20"/>
  <c r="P30" i="20"/>
  <c r="R29" i="20"/>
  <c r="S29" i="20"/>
  <c r="T29" i="20"/>
  <c r="U29" i="20"/>
  <c r="V29" i="20"/>
  <c r="W29" i="20"/>
  <c r="X29" i="20"/>
  <c r="Y29" i="20"/>
  <c r="Z29" i="20"/>
  <c r="Q29" i="20"/>
  <c r="A32" i="21"/>
  <c r="A9" i="21"/>
  <c r="B17" i="21"/>
  <c r="R32" i="20" l="1"/>
  <c r="V32" i="20"/>
  <c r="Z32" i="20"/>
  <c r="A5" i="21"/>
  <c r="A4" i="21"/>
  <c r="A38" i="21"/>
  <c r="A28" i="21"/>
  <c r="A27" i="21"/>
  <c r="A26" i="21"/>
  <c r="A25" i="21"/>
  <c r="A24" i="21"/>
  <c r="A23" i="21"/>
  <c r="A22" i="21"/>
  <c r="A21" i="21"/>
  <c r="A20" i="21"/>
  <c r="A19" i="21"/>
  <c r="A18" i="21"/>
  <c r="A15" i="21"/>
  <c r="C17" i="21"/>
  <c r="C3" i="21"/>
  <c r="B3" i="21"/>
  <c r="C40" i="21"/>
  <c r="B40" i="21"/>
  <c r="X115" i="20" l="1"/>
  <c r="Y115" i="20"/>
  <c r="Y32" i="20"/>
  <c r="Q32" i="20"/>
  <c r="X32" i="20"/>
  <c r="T115" i="20"/>
  <c r="S32" i="20"/>
  <c r="T32" i="20"/>
  <c r="W115" i="20"/>
  <c r="S115" i="20"/>
  <c r="U115" i="20"/>
  <c r="Q115" i="20"/>
  <c r="V115" i="20"/>
  <c r="W32" i="20"/>
  <c r="R115" i="20"/>
  <c r="Z115" i="20"/>
  <c r="U32" i="20"/>
  <c r="C18" i="21"/>
  <c r="C50" i="21"/>
  <c r="C25" i="21"/>
  <c r="C47" i="21"/>
  <c r="C44" i="21"/>
  <c r="C43" i="21"/>
  <c r="B21" i="21"/>
  <c r="C28" i="21"/>
  <c r="C41" i="21"/>
  <c r="B41" i="21"/>
  <c r="B27" i="21"/>
  <c r="B48" i="21"/>
  <c r="C24" i="21"/>
  <c r="B44" i="21"/>
  <c r="C26" i="21"/>
  <c r="B22" i="21"/>
  <c r="B24" i="21"/>
  <c r="B28" i="21"/>
  <c r="B50" i="21"/>
  <c r="C21" i="21"/>
  <c r="B42" i="21"/>
  <c r="C49" i="21"/>
  <c r="B26" i="21"/>
  <c r="B18" i="21"/>
  <c r="C42" i="21"/>
  <c r="C22" i="21"/>
  <c r="C27" i="21"/>
  <c r="C51" i="21"/>
  <c r="C20" i="21"/>
  <c r="B47" i="21"/>
  <c r="B43" i="21"/>
  <c r="B20" i="21"/>
  <c r="C45" i="21"/>
  <c r="C48" i="21"/>
  <c r="C19" i="21"/>
  <c r="B51" i="21"/>
  <c r="C23" i="21"/>
  <c r="B23" i="21"/>
  <c r="B45" i="21"/>
  <c r="B19" i="21"/>
  <c r="B25" i="21"/>
  <c r="B46" i="21"/>
  <c r="B49" i="21"/>
  <c r="C46" i="21"/>
  <c r="B12" i="21" l="1"/>
  <c r="D41" i="21"/>
  <c r="D28" i="21"/>
  <c r="B13" i="21" s="1"/>
  <c r="C4" i="21"/>
  <c r="D22" i="21"/>
  <c r="B5" i="21"/>
  <c r="D24" i="21"/>
  <c r="D50" i="21"/>
  <c r="D45" i="21"/>
  <c r="D26" i="21"/>
  <c r="D42" i="21"/>
  <c r="D25" i="21"/>
  <c r="D43" i="21"/>
  <c r="D47" i="21"/>
  <c r="D48" i="21"/>
  <c r="D46" i="21"/>
  <c r="D49" i="21"/>
  <c r="D20" i="21"/>
  <c r="D27" i="21"/>
  <c r="D23" i="21"/>
  <c r="D21" i="21"/>
  <c r="D18" i="21"/>
  <c r="D51" i="21"/>
  <c r="B36" i="21" s="1"/>
  <c r="B35" i="21"/>
  <c r="C5" i="21"/>
  <c r="D19" i="21"/>
  <c r="D44" i="21"/>
  <c r="B4" i="21"/>
  <c r="D4" i="21" l="1"/>
  <c r="D5" i="21"/>
</calcChain>
</file>

<file path=xl/sharedStrings.xml><?xml version="1.0" encoding="utf-8"?>
<sst xmlns="http://schemas.openxmlformats.org/spreadsheetml/2006/main" count="55" uniqueCount="35">
  <si>
    <t>Energy</t>
  </si>
  <si>
    <t>Retail</t>
  </si>
  <si>
    <t>Real Estate</t>
  </si>
  <si>
    <t>Construction</t>
  </si>
  <si>
    <t>Period</t>
  </si>
  <si>
    <t>The Perryman Group</t>
  </si>
  <si>
    <t>www.perrymangroup.com</t>
  </si>
  <si>
    <t>Tables</t>
  </si>
  <si>
    <t>Manufacturing</t>
  </si>
  <si>
    <t>Current Index Reading</t>
  </si>
  <si>
    <t>Industry</t>
  </si>
  <si>
    <t>RECENT RESULTS (2012=100)</t>
  </si>
  <si>
    <t>RESULTS BY INDUSTRY (2012=100)</t>
  </si>
  <si>
    <t>Change</t>
  </si>
  <si>
    <t>Region</t>
  </si>
  <si>
    <t>SUMMARY RESULTS BY REGION (2012=100)</t>
  </si>
  <si>
    <t>DIFF</t>
  </si>
  <si>
    <t>Midland Economic Index, by Industry</t>
  </si>
  <si>
    <t>Financial Services</t>
  </si>
  <si>
    <t>Professional &amp; Business Services</t>
  </si>
  <si>
    <t>Health Care</t>
  </si>
  <si>
    <t>Other Activity</t>
  </si>
  <si>
    <t>Midland Composite</t>
  </si>
  <si>
    <t>Midland</t>
  </si>
  <si>
    <t>Permian Basin</t>
  </si>
  <si>
    <t>Change from Previous Month</t>
  </si>
  <si>
    <t>MIDLAND &amp; PERMIAN BASIN INDICES</t>
  </si>
  <si>
    <t>Table 1 - Midland Economic Index, Results by Industry</t>
  </si>
  <si>
    <t>Table 2 - Permian Basin Economic Index, Results by Industry</t>
  </si>
  <si>
    <t>UPDATE HISTORICAL CHARTS MANUALLY</t>
  </si>
  <si>
    <t>Permian Basin Composite</t>
  </si>
  <si>
    <t>Permian Basin Economic Index, by Industry</t>
  </si>
  <si>
    <t>Units: 100 = 2012</t>
  </si>
  <si>
    <t>Hospitality &amp; Tourism</t>
  </si>
  <si>
    <t>Midland &amp; Permian Basin Economic Index: Januray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</si>
</sst>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);\(#,##0.0\)"/>
    <numFmt numFmtId="166" formatCode="\+0.0;\-0.0"/>
    <numFmt numFmtId="167" formatCode="yyyy\-mm"/>
    <numFmt numFmtId="168" formatCode="mmmm"/>
  </numFmts>
  <fonts count="23">
    <font>
      <sz val="12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Lato Black"/>
      <family val="2"/>
    </font>
    <font>
      <sz val="28"/>
      <name val="Lato Black"/>
      <family val="2"/>
    </font>
    <font>
      <sz val="16"/>
      <name val="Lato Black"/>
      <family val="2"/>
    </font>
    <font>
      <sz val="12"/>
      <name val="Lato"/>
      <family val="2"/>
    </font>
    <font>
      <u/>
      <sz val="12"/>
      <color theme="10"/>
      <name val="Arial"/>
      <family val="2"/>
    </font>
    <font>
      <u/>
      <sz val="12"/>
      <color theme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b/>
      <sz val="16"/>
      <color theme="0"/>
      <name val="Lato"/>
      <family val="2"/>
    </font>
    <font>
      <sz val="12"/>
      <color theme="0"/>
      <name val="Lato"/>
      <family val="2"/>
    </font>
    <font>
      <b/>
      <sz val="12"/>
      <color theme="0"/>
      <name val="Lato"/>
      <family val="2"/>
    </font>
    <font>
      <b/>
      <sz val="28"/>
      <name val="Arial"/>
      <family val="2"/>
    </font>
    <font>
      <u/>
      <sz val="12"/>
      <color theme="8"/>
      <name val="Lato"/>
      <family val="2"/>
    </font>
    <font>
      <sz val="12"/>
      <color theme="8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88">
    <xf numFmtId="0" fontId="0" fillId="2" borderId="0" xfId="0" applyNumberFormat="1"/>
    <xf numFmtId="164" fontId="0" fillId="2" borderId="0" xfId="0" applyNumberFormat="1"/>
    <xf numFmtId="164" fontId="2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5" fontId="0" fillId="2" borderId="0" xfId="0" applyNumberFormat="1" applyAlignment="1">
      <alignment horizontal="right" vertical="center"/>
    </xf>
    <xf numFmtId="165" fontId="0" fillId="2" borderId="0" xfId="0" applyNumberFormat="1"/>
    <xf numFmtId="165" fontId="0" fillId="4" borderId="0" xfId="0" applyNumberFormat="1" applyFill="1" applyAlignment="1">
      <alignment horizontal="right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7" fillId="7" borderId="0" xfId="0" applyNumberFormat="1" applyFont="1" applyFill="1" applyBorder="1" applyAlignment="1">
      <alignment vertical="center"/>
    </xf>
    <xf numFmtId="0" fontId="18" fillId="7" borderId="0" xfId="0" applyNumberFormat="1" applyFont="1" applyFill="1" applyBorder="1" applyAlignment="1">
      <alignment vertical="center"/>
    </xf>
    <xf numFmtId="0" fontId="19" fillId="6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6" fontId="18" fillId="7" borderId="0" xfId="0" applyNumberFormat="1" applyFont="1" applyFill="1" applyBorder="1" applyAlignment="1">
      <alignment vertical="center"/>
    </xf>
    <xf numFmtId="166" fontId="19" fillId="6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16" fillId="6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0" fillId="0" borderId="0" xfId="0" applyNumberFormat="1" applyFill="1" applyAlignment="1">
      <alignment vertical="center"/>
    </xf>
    <xf numFmtId="0" fontId="8" fillId="2" borderId="5" xfId="0" applyNumberFormat="1" applyFont="1" applyBorder="1" applyAlignment="1">
      <alignment vertical="center"/>
    </xf>
    <xf numFmtId="0" fontId="8" fillId="2" borderId="3" xfId="0" applyNumberFormat="1" applyFont="1" applyBorder="1" applyAlignment="1">
      <alignment vertical="center"/>
    </xf>
    <xf numFmtId="0" fontId="8" fillId="2" borderId="6" xfId="0" applyNumberFormat="1" applyFont="1" applyBorder="1" applyAlignment="1">
      <alignment vertical="center"/>
    </xf>
    <xf numFmtId="0" fontId="8" fillId="2" borderId="9" xfId="0" applyNumberFormat="1" applyFon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horizontal="right" vertical="center"/>
    </xf>
    <xf numFmtId="0" fontId="8" fillId="2" borderId="12" xfId="0" applyNumberFormat="1" applyFont="1" applyBorder="1" applyAlignment="1">
      <alignment vertical="center"/>
    </xf>
    <xf numFmtId="0" fontId="8" fillId="2" borderId="13" xfId="0" applyNumberFormat="1" applyFont="1" applyBorder="1" applyAlignment="1">
      <alignment vertical="center"/>
    </xf>
    <xf numFmtId="0" fontId="8" fillId="2" borderId="14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9" borderId="9" xfId="0" applyNumberFormat="1" applyFont="1" applyFill="1" applyBorder="1"/>
    <xf numFmtId="0" fontId="11" fillId="9" borderId="0" xfId="0" applyNumberFormat="1" applyFont="1" applyFill="1" applyBorder="1"/>
    <xf numFmtId="0" fontId="8" fillId="9" borderId="0" xfId="0" applyNumberFormat="1" applyFont="1" applyFill="1" applyBorder="1"/>
    <xf numFmtId="0" fontId="8" fillId="9" borderId="5" xfId="0" applyNumberFormat="1" applyFont="1" applyFill="1" applyBorder="1"/>
    <xf numFmtId="0" fontId="8" fillId="9" borderId="3" xfId="0" applyNumberFormat="1" applyFont="1" applyFill="1" applyBorder="1"/>
    <xf numFmtId="0" fontId="8" fillId="9" borderId="6" xfId="0" applyNumberFormat="1" applyFont="1" applyFill="1" applyBorder="1"/>
    <xf numFmtId="0" fontId="8" fillId="9" borderId="1" xfId="0" applyNumberFormat="1" applyFont="1" applyFill="1" applyBorder="1"/>
    <xf numFmtId="0" fontId="8" fillId="9" borderId="10" xfId="0" applyNumberFormat="1" applyFont="1" applyFill="1" applyBorder="1"/>
    <xf numFmtId="0" fontId="8" fillId="9" borderId="7" xfId="0" applyNumberFormat="1" applyFont="1" applyFill="1" applyBorder="1"/>
    <xf numFmtId="0" fontId="8" fillId="9" borderId="8" xfId="0" applyNumberFormat="1" applyFont="1" applyFill="1" applyBorder="1"/>
    <xf numFmtId="0" fontId="0" fillId="2" borderId="0" xfId="0" applyNumberFormat="1" applyAlignment="1">
      <alignment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horizontal="center" vertical="center"/>
    </xf>
    <xf numFmtId="167" fontId="0" fillId="2" borderId="0" xfId="0" applyNumberFormat="1"/>
    <xf numFmtId="168" fontId="16" fillId="6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vertical="center"/>
    </xf>
    <xf numFmtId="168" fontId="8" fillId="2" borderId="12" xfId="0" applyNumberFormat="1" applyFont="1" applyBorder="1" applyAlignment="1">
      <alignment vertical="center"/>
    </xf>
    <xf numFmtId="168" fontId="8" fillId="2" borderId="13" xfId="0" applyNumberFormat="1" applyFont="1" applyBorder="1" applyAlignment="1">
      <alignment vertical="center"/>
    </xf>
    <xf numFmtId="0" fontId="10" fillId="9" borderId="0" xfId="1" applyNumberFormat="1" applyFont="1" applyFill="1" applyBorder="1" applyAlignment="1">
      <alignment horizontal="left"/>
    </xf>
    <xf numFmtId="166" fontId="8" fillId="2" borderId="7" xfId="0" applyNumberFormat="1" applyFont="1" applyBorder="1" applyAlignment="1">
      <alignment vertical="center"/>
    </xf>
    <xf numFmtId="0" fontId="8" fillId="2" borderId="7" xfId="0" applyNumberFormat="1" applyFont="1" applyBorder="1" applyAlignment="1">
      <alignment vertical="center"/>
    </xf>
    <xf numFmtId="166" fontId="8" fillId="2" borderId="1" xfId="0" applyNumberFormat="1" applyFont="1" applyBorder="1" applyAlignment="1">
      <alignment vertical="center"/>
    </xf>
    <xf numFmtId="166" fontId="8" fillId="2" borderId="8" xfId="0" applyNumberFormat="1" applyFont="1" applyBorder="1" applyAlignment="1">
      <alignment vertical="center"/>
    </xf>
    <xf numFmtId="0" fontId="9" fillId="9" borderId="0" xfId="1" applyNumberForma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8" xfId="0" applyNumberFormat="1" applyFont="1" applyFill="1" applyBorder="1" applyAlignment="1">
      <alignment horizontal="center" vertical="top"/>
    </xf>
    <xf numFmtId="0" fontId="7" fillId="8" borderId="5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21" fillId="8" borderId="7" xfId="1" applyNumberFormat="1" applyFont="1" applyFill="1" applyBorder="1" applyAlignment="1">
      <alignment horizontal="center" vertical="center"/>
    </xf>
    <xf numFmtId="0" fontId="22" fillId="8" borderId="1" xfId="0" applyNumberFormat="1" applyFont="1" applyFill="1" applyBorder="1" applyAlignment="1">
      <alignment horizontal="center" vertical="center"/>
    </xf>
    <xf numFmtId="0" fontId="22" fillId="8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'Midland Index'!$L$3</c:f>
              <c:strCache>
                <c:ptCount val="1"/>
                <c:pt idx="0">
                  <c:v>Midland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'Midland Index'!$A$4:$A$136</c:f>
              <c:numCache>
                <c:formatCode>yyyy\-mm</c:formatCode>
                <c:ptCount val="133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</c:numCache>
            </c:numRef>
          </c:cat>
          <c:val>
            <c:numRef>
              <c:f>'Midland Index'!$L$4:$L$136</c:f>
              <c:numCache>
                <c:formatCode>#,##0.0_);\(#,##0.0\)</c:formatCode>
                <c:ptCount val="133"/>
                <c:pt idx="0">
                  <c:v>70.701112175174572</c:v>
                </c:pt>
                <c:pt idx="1">
                  <c:v>71.554211589850254</c:v>
                </c:pt>
                <c:pt idx="2">
                  <c:v>74.459075680633987</c:v>
                </c:pt>
                <c:pt idx="3">
                  <c:v>77.592559787508932</c:v>
                </c:pt>
                <c:pt idx="4">
                  <c:v>74.990976956923006</c:v>
                </c:pt>
                <c:pt idx="5">
                  <c:v>77.218440094143588</c:v>
                </c:pt>
                <c:pt idx="6">
                  <c:v>77.934219570599609</c:v>
                </c:pt>
                <c:pt idx="7">
                  <c:v>79.1921256621835</c:v>
                </c:pt>
                <c:pt idx="8">
                  <c:v>79.210105199990906</c:v>
                </c:pt>
                <c:pt idx="9">
                  <c:v>81.176250834953251</c:v>
                </c:pt>
                <c:pt idx="10">
                  <c:v>82.351596027781227</c:v>
                </c:pt>
                <c:pt idx="11">
                  <c:v>83.931174828354742</c:v>
                </c:pt>
                <c:pt idx="12">
                  <c:v>84.935881759198779</c:v>
                </c:pt>
                <c:pt idx="13">
                  <c:v>85.429158612487541</c:v>
                </c:pt>
                <c:pt idx="14">
                  <c:v>90.282365386289243</c:v>
                </c:pt>
                <c:pt idx="15">
                  <c:v>93.048438163990753</c:v>
                </c:pt>
                <c:pt idx="16">
                  <c:v>92.878100063799153</c:v>
                </c:pt>
                <c:pt idx="17">
                  <c:v>92.410201323639257</c:v>
                </c:pt>
                <c:pt idx="18">
                  <c:v>94.208777956347092</c:v>
                </c:pt>
                <c:pt idx="19">
                  <c:v>92.031645788217446</c:v>
                </c:pt>
                <c:pt idx="20">
                  <c:v>92.148478274555288</c:v>
                </c:pt>
                <c:pt idx="21">
                  <c:v>92.767367380493809</c:v>
                </c:pt>
                <c:pt idx="22">
                  <c:v>96.210405681653754</c:v>
                </c:pt>
                <c:pt idx="23">
                  <c:v>96.659507523331143</c:v>
                </c:pt>
                <c:pt idx="24">
                  <c:v>97.374046189755902</c:v>
                </c:pt>
                <c:pt idx="25">
                  <c:v>98.659836728056021</c:v>
                </c:pt>
                <c:pt idx="26">
                  <c:v>100.47757117941651</c:v>
                </c:pt>
                <c:pt idx="27">
                  <c:v>101.03125229858544</c:v>
                </c:pt>
                <c:pt idx="28">
                  <c:v>100.84537932606564</c:v>
                </c:pt>
                <c:pt idx="29">
                  <c:v>99.080023727745768</c:v>
                </c:pt>
                <c:pt idx="30">
                  <c:v>100.53123215576271</c:v>
                </c:pt>
                <c:pt idx="31">
                  <c:v>102.70577228662054</c:v>
                </c:pt>
                <c:pt idx="32">
                  <c:v>101.65449863995742</c:v>
                </c:pt>
                <c:pt idx="33">
                  <c:v>100.21696119536918</c:v>
                </c:pt>
                <c:pt idx="34">
                  <c:v>98.955507366590908</c:v>
                </c:pt>
                <c:pt idx="35">
                  <c:v>98.521464827517491</c:v>
                </c:pt>
                <c:pt idx="36">
                  <c:v>100.1136118260663</c:v>
                </c:pt>
                <c:pt idx="37">
                  <c:v>100.62523700488573</c:v>
                </c:pt>
                <c:pt idx="38">
                  <c:v>100.52758280685953</c:v>
                </c:pt>
                <c:pt idx="39">
                  <c:v>100.72142912742912</c:v>
                </c:pt>
                <c:pt idx="40">
                  <c:v>101.82380641919656</c:v>
                </c:pt>
                <c:pt idx="41">
                  <c:v>102.69246786980183</c:v>
                </c:pt>
                <c:pt idx="42">
                  <c:v>105.15552645212844</c:v>
                </c:pt>
                <c:pt idx="43">
                  <c:v>106.49024553542291</c:v>
                </c:pt>
                <c:pt idx="44">
                  <c:v>106.32947358853986</c:v>
                </c:pt>
                <c:pt idx="45">
                  <c:v>104.57118332282786</c:v>
                </c:pt>
                <c:pt idx="46">
                  <c:v>103.80186142294625</c:v>
                </c:pt>
                <c:pt idx="47">
                  <c:v>105.59950418158068</c:v>
                </c:pt>
                <c:pt idx="48">
                  <c:v>105.61582744867742</c:v>
                </c:pt>
                <c:pt idx="49">
                  <c:v>108.01809492580968</c:v>
                </c:pt>
                <c:pt idx="50">
                  <c:v>109.29339179049082</c:v>
                </c:pt>
                <c:pt idx="51">
                  <c:v>112.76875773030083</c:v>
                </c:pt>
                <c:pt idx="52">
                  <c:v>113.92280174345217</c:v>
                </c:pt>
                <c:pt idx="53">
                  <c:v>116.43141023605661</c:v>
                </c:pt>
                <c:pt idx="54">
                  <c:v>116.51261318623044</c:v>
                </c:pt>
                <c:pt idx="55">
                  <c:v>115.28737699316575</c:v>
                </c:pt>
                <c:pt idx="56">
                  <c:v>114.64402135788882</c:v>
                </c:pt>
                <c:pt idx="57">
                  <c:v>113.5735751813998</c:v>
                </c:pt>
                <c:pt idx="58">
                  <c:v>111.45066977402006</c:v>
                </c:pt>
                <c:pt idx="59">
                  <c:v>106.43440312430663</c:v>
                </c:pt>
                <c:pt idx="60">
                  <c:v>98.961952502626318</c:v>
                </c:pt>
                <c:pt idx="61">
                  <c:v>93.092290887885326</c:v>
                </c:pt>
                <c:pt idx="62">
                  <c:v>88.631838654683605</c:v>
                </c:pt>
                <c:pt idx="63">
                  <c:v>87.16135827248317</c:v>
                </c:pt>
                <c:pt idx="64">
                  <c:v>86.762779936605227</c:v>
                </c:pt>
                <c:pt idx="65">
                  <c:v>86.735518460640066</c:v>
                </c:pt>
                <c:pt idx="66">
                  <c:v>83.784355117014059</c:v>
                </c:pt>
                <c:pt idx="67">
                  <c:v>81.864139630591552</c:v>
                </c:pt>
                <c:pt idx="68">
                  <c:v>82.103843129381488</c:v>
                </c:pt>
                <c:pt idx="69">
                  <c:v>81.015738538337501</c:v>
                </c:pt>
                <c:pt idx="70">
                  <c:v>79.394048609174035</c:v>
                </c:pt>
                <c:pt idx="71">
                  <c:v>77.787882012142376</c:v>
                </c:pt>
                <c:pt idx="72">
                  <c:v>74.85681642501244</c:v>
                </c:pt>
                <c:pt idx="73">
                  <c:v>72.59561873408154</c:v>
                </c:pt>
                <c:pt idx="74">
                  <c:v>73.678994212583177</c:v>
                </c:pt>
                <c:pt idx="75">
                  <c:v>72.431316619690023</c:v>
                </c:pt>
                <c:pt idx="76">
                  <c:v>73.534072810293679</c:v>
                </c:pt>
                <c:pt idx="77">
                  <c:v>74.43275950291833</c:v>
                </c:pt>
                <c:pt idx="78">
                  <c:v>74.137708412892891</c:v>
                </c:pt>
                <c:pt idx="79">
                  <c:v>75.813618325616915</c:v>
                </c:pt>
                <c:pt idx="80">
                  <c:v>76.484362600321617</c:v>
                </c:pt>
                <c:pt idx="81">
                  <c:v>78.148891374826192</c:v>
                </c:pt>
                <c:pt idx="82">
                  <c:v>78.079651221110851</c:v>
                </c:pt>
                <c:pt idx="83">
                  <c:v>81.294212493391555</c:v>
                </c:pt>
                <c:pt idx="84">
                  <c:v>82.912756627359528</c:v>
                </c:pt>
                <c:pt idx="85">
                  <c:v>85.065819971293593</c:v>
                </c:pt>
                <c:pt idx="86">
                  <c:v>85.894103658760272</c:v>
                </c:pt>
                <c:pt idx="87">
                  <c:v>88.249682627945617</c:v>
                </c:pt>
                <c:pt idx="88">
                  <c:v>90.102795850657671</c:v>
                </c:pt>
                <c:pt idx="89">
                  <c:v>91.574044972230922</c:v>
                </c:pt>
                <c:pt idx="90">
                  <c:v>92.913467927307636</c:v>
                </c:pt>
                <c:pt idx="91">
                  <c:v>94.12489973050026</c:v>
                </c:pt>
                <c:pt idx="92">
                  <c:v>95.560161370633665</c:v>
                </c:pt>
                <c:pt idx="93">
                  <c:v>97.19796397833511</c:v>
                </c:pt>
                <c:pt idx="94">
                  <c:v>99.194342734226467</c:v>
                </c:pt>
                <c:pt idx="95">
                  <c:v>101.0446698266385</c:v>
                </c:pt>
                <c:pt idx="96">
                  <c:v>103.75914736564862</c:v>
                </c:pt>
                <c:pt idx="97">
                  <c:v>106.46518680303548</c:v>
                </c:pt>
                <c:pt idx="98">
                  <c:v>108.62022337399073</c:v>
                </c:pt>
                <c:pt idx="99">
                  <c:v>111.30044482287843</c:v>
                </c:pt>
                <c:pt idx="100">
                  <c:v>114.87336725449286</c:v>
                </c:pt>
                <c:pt idx="101">
                  <c:v>115.79842774024348</c:v>
                </c:pt>
                <c:pt idx="102">
                  <c:v>117.59886181719578</c:v>
                </c:pt>
                <c:pt idx="103">
                  <c:v>118.20800264201442</c:v>
                </c:pt>
                <c:pt idx="104">
                  <c:v>119.06206836235609</c:v>
                </c:pt>
                <c:pt idx="105">
                  <c:v>120.02194866969832</c:v>
                </c:pt>
                <c:pt idx="106">
                  <c:v>117.32012962624071</c:v>
                </c:pt>
                <c:pt idx="107">
                  <c:v>115.5533843951204</c:v>
                </c:pt>
                <c:pt idx="108">
                  <c:v>114.86565130176155</c:v>
                </c:pt>
                <c:pt idx="109">
                  <c:v>116.05987119953106</c:v>
                </c:pt>
                <c:pt idx="110">
                  <c:v>116.63317600982118</c:v>
                </c:pt>
                <c:pt idx="111">
                  <c:v>118.58408580707525</c:v>
                </c:pt>
                <c:pt idx="112">
                  <c:v>118.16762169995349</c:v>
                </c:pt>
                <c:pt idx="113">
                  <c:v>116.65981423365344</c:v>
                </c:pt>
                <c:pt idx="114">
                  <c:v>117.62957472853324</c:v>
                </c:pt>
                <c:pt idx="115">
                  <c:v>116.61198127032223</c:v>
                </c:pt>
                <c:pt idx="116">
                  <c:v>114.97480768314169</c:v>
                </c:pt>
                <c:pt idx="117">
                  <c:v>113.67879258145879</c:v>
                </c:pt>
                <c:pt idx="118">
                  <c:v>112.6349002769899</c:v>
                </c:pt>
                <c:pt idx="119">
                  <c:v>112.82921693358139</c:v>
                </c:pt>
                <c:pt idx="120">
                  <c:v>111.41930532705456</c:v>
                </c:pt>
                <c:pt idx="121">
                  <c:v>109.7556564808697</c:v>
                </c:pt>
                <c:pt idx="122">
                  <c:v>106.00707383232493</c:v>
                </c:pt>
                <c:pt idx="123">
                  <c:v>87.219730466927473</c:v>
                </c:pt>
                <c:pt idx="124">
                  <c:v>79.505426388380812</c:v>
                </c:pt>
                <c:pt idx="125">
                  <c:v>77.51612737585998</c:v>
                </c:pt>
                <c:pt idx="126">
                  <c:v>76.792389966122983</c:v>
                </c:pt>
                <c:pt idx="127">
                  <c:v>77.285171843414602</c:v>
                </c:pt>
                <c:pt idx="128">
                  <c:v>76.736395024333788</c:v>
                </c:pt>
                <c:pt idx="129">
                  <c:v>77.042225028016261</c:v>
                </c:pt>
                <c:pt idx="130">
                  <c:v>78.111776668647067</c:v>
                </c:pt>
                <c:pt idx="131">
                  <c:v>80.925922991126924</c:v>
                </c:pt>
                <c:pt idx="132">
                  <c:v>82.635057284730962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062400"/>
        <c:axId val="127063936"/>
      </c:lineChart>
      <c:dateAx>
        <c:axId val="127062400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7063936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27063936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7062400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68.162912582308934</c:v>
                </c:pt>
                <c:pt idx="1">
                  <c:v>158.99184535957448</c:v>
                </c:pt>
                <c:pt idx="2">
                  <c:v>90.110259674745976</c:v>
                </c:pt>
                <c:pt idx="3">
                  <c:v>124.27438090853613</c:v>
                </c:pt>
                <c:pt idx="4">
                  <c:v>193.24771456431887</c:v>
                </c:pt>
                <c:pt idx="5">
                  <c:v>143.61839163567592</c:v>
                </c:pt>
                <c:pt idx="6">
                  <c:v>96.97035745422842</c:v>
                </c:pt>
                <c:pt idx="7">
                  <c:v>94.148220548496525</c:v>
                </c:pt>
                <c:pt idx="8">
                  <c:v>126.75379398887316</c:v>
                </c:pt>
                <c:pt idx="9">
                  <c:v>115.60461378462702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70.892908531908844</c:v>
                </c:pt>
                <c:pt idx="1">
                  <c:v>113.44618586435872</c:v>
                </c:pt>
                <c:pt idx="2">
                  <c:v>91.638040788873141</c:v>
                </c:pt>
                <c:pt idx="3">
                  <c:v>123.7861738916309</c:v>
                </c:pt>
                <c:pt idx="4">
                  <c:v>192.69933962740751</c:v>
                </c:pt>
                <c:pt idx="5">
                  <c:v>151.23584305833253</c:v>
                </c:pt>
                <c:pt idx="6">
                  <c:v>95.422842197035749</c:v>
                </c:pt>
                <c:pt idx="7">
                  <c:v>94.603576151325242</c:v>
                </c:pt>
                <c:pt idx="8">
                  <c:v>130.11159759028212</c:v>
                </c:pt>
                <c:pt idx="9">
                  <c:v>114.34716838422993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29187840"/>
        <c:axId val="129189376"/>
      </c:barChart>
      <c:catAx>
        <c:axId val="12918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29189376"/>
        <c:crossesAt val="0"/>
        <c:auto val="1"/>
        <c:lblAlgn val="ctr"/>
        <c:lblOffset val="100"/>
        <c:noMultiLvlLbl val="0"/>
      </c:catAx>
      <c:valAx>
        <c:axId val="1291893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18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9920213712446769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1E-4ED1-B9D3-201E6AD262D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F81E-4ED1-B9D3-201E6AD262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F81E-4ED1-B9D3-201E6AD262D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F81E-4ED1-B9D3-201E6AD262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81E-4ED1-B9D3-201E6AD262D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81E-4ED1-B9D3-201E6AD262D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E-F81E-4ED1-B9D3-201E6AD262D9}"/>
              </c:ext>
            </c:extLst>
          </c:dPt>
          <c:dLbls>
            <c:dLbl>
              <c:idx val="0"/>
              <c:layout>
                <c:manualLayout>
                  <c:x val="2.7316629746039363E-3"/>
                  <c:y val="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1E-4ED1-B9D3-201E6AD262D9}"/>
                </c:ext>
              </c:extLst>
            </c:dLbl>
            <c:dLbl>
              <c:idx val="6"/>
              <c:layout>
                <c:manualLayout>
                  <c:x val="1.4951628760301056E-3"/>
                  <c:y val="-2.543952839228429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1E-4ED1-B9D3-201E6AD262D9}"/>
                </c:ext>
              </c:extLst>
            </c:dLbl>
            <c:dLbl>
              <c:idx val="7"/>
              <c:layout>
                <c:manualLayout>
                  <c:x val="7.3686883806699886E-3"/>
                  <c:y val="-5.0875050875050874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1E-4ED1-B9D3-201E6AD26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2.7299959495999104</c:v>
                </c:pt>
                <c:pt idx="1">
                  <c:v>-45.545659495215759</c:v>
                </c:pt>
                <c:pt idx="2">
                  <c:v>1.5277811141271656</c:v>
                </c:pt>
                <c:pt idx="3">
                  <c:v>-0.48820701690523549</c:v>
                </c:pt>
                <c:pt idx="4">
                  <c:v>-0.54837493691135819</c:v>
                </c:pt>
                <c:pt idx="5">
                  <c:v>7.6174514226566146</c:v>
                </c:pt>
                <c:pt idx="6">
                  <c:v>-1.5475152571926714</c:v>
                </c:pt>
                <c:pt idx="7">
                  <c:v>0.45535560282871756</c:v>
                </c:pt>
                <c:pt idx="8">
                  <c:v>3.3578036014089605</c:v>
                </c:pt>
                <c:pt idx="9">
                  <c:v>-1.2574454003970885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29249280"/>
        <c:axId val="129250816"/>
      </c:barChart>
      <c:catAx>
        <c:axId val="129249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29250816"/>
        <c:crosses val="autoZero"/>
        <c:auto val="1"/>
        <c:lblAlgn val="ctr"/>
        <c:lblOffset val="100"/>
        <c:noMultiLvlLbl val="0"/>
      </c:catAx>
      <c:valAx>
        <c:axId val="1292508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249280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Graphs!$Q$113:$Z$113</c:f>
              <c:numCache>
                <c:formatCode>General</c:formatCode>
                <c:ptCount val="10"/>
                <c:pt idx="0">
                  <c:v>59.433636405299104</c:v>
                </c:pt>
                <c:pt idx="1">
                  <c:v>153.00882356036351</c:v>
                </c:pt>
                <c:pt idx="2">
                  <c:v>76.93290975054984</c:v>
                </c:pt>
                <c:pt idx="3">
                  <c:v>120.67742317518146</c:v>
                </c:pt>
                <c:pt idx="4">
                  <c:v>110.94712370872266</c:v>
                </c:pt>
                <c:pt idx="5">
                  <c:v>159.94845129426332</c:v>
                </c:pt>
                <c:pt idx="6">
                  <c:v>93.655821447534649</c:v>
                </c:pt>
                <c:pt idx="7">
                  <c:v>91.537104174019063</c:v>
                </c:pt>
                <c:pt idx="8">
                  <c:v>122.25055749328149</c:v>
                </c:pt>
                <c:pt idx="9">
                  <c:v>110.08559818296997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Graphs!$Q$114:$Z$114</c:f>
              <c:numCache>
                <c:formatCode>General</c:formatCode>
                <c:ptCount val="10"/>
                <c:pt idx="0">
                  <c:v>62.154156487129676</c:v>
                </c:pt>
                <c:pt idx="1">
                  <c:v>107.00643564141119</c:v>
                </c:pt>
                <c:pt idx="2">
                  <c:v>77.237438201402341</c:v>
                </c:pt>
                <c:pt idx="3">
                  <c:v>119.16827863906293</c:v>
                </c:pt>
                <c:pt idx="4">
                  <c:v>110.56729015402874</c:v>
                </c:pt>
                <c:pt idx="5">
                  <c:v>163.32322007391011</c:v>
                </c:pt>
                <c:pt idx="6">
                  <c:v>91.956716773165866</c:v>
                </c:pt>
                <c:pt idx="7">
                  <c:v>91.598703840354204</c:v>
                </c:pt>
                <c:pt idx="8">
                  <c:v>125.09120018297216</c:v>
                </c:pt>
                <c:pt idx="9">
                  <c:v>109.69623460700545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29288064"/>
        <c:axId val="129289600"/>
      </c:barChart>
      <c:catAx>
        <c:axId val="12928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29289600"/>
        <c:crossesAt val="0"/>
        <c:auto val="1"/>
        <c:lblAlgn val="ctr"/>
        <c:lblOffset val="100"/>
        <c:noMultiLvlLbl val="0"/>
      </c:catAx>
      <c:valAx>
        <c:axId val="129289600"/>
        <c:scaling>
          <c:orientation val="minMax"/>
          <c:max val="2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28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8010491542436983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BF8-469F-B210-1C9A51F2ABB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CBF8-469F-B210-1C9A51F2AB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CBF8-469F-B210-1C9A51F2ABB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CBF8-469F-B210-1C9A51F2AB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BF8-469F-B210-1C9A51F2ABB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BF8-469F-B210-1C9A51F2ABB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E-CBF8-469F-B210-1C9A51F2ABB9}"/>
              </c:ext>
            </c:extLst>
          </c:dPt>
          <c:dLbls>
            <c:numFmt formatCode="\+0.0;\-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Graphs!$Q$112:$Z$112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Graphs!$Q$115:$Z$115</c:f>
              <c:numCache>
                <c:formatCode>\+0.0;\-0.0</c:formatCode>
                <c:ptCount val="10"/>
                <c:pt idx="0">
                  <c:v>2.7205200818305713</c:v>
                </c:pt>
                <c:pt idx="1">
                  <c:v>-46.002387918952323</c:v>
                </c:pt>
                <c:pt idx="2">
                  <c:v>0.30452845085250146</c:v>
                </c:pt>
                <c:pt idx="3">
                  <c:v>-1.5091445361185265</c:v>
                </c:pt>
                <c:pt idx="4">
                  <c:v>-0.37983355469391711</c:v>
                </c:pt>
                <c:pt idx="5">
                  <c:v>3.3747687796467858</c:v>
                </c:pt>
                <c:pt idx="6">
                  <c:v>-1.6991046743687832</c:v>
                </c:pt>
                <c:pt idx="7">
                  <c:v>6.1599666335141023E-2</c:v>
                </c:pt>
                <c:pt idx="8">
                  <c:v>2.840642689690668</c:v>
                </c:pt>
                <c:pt idx="9">
                  <c:v>-0.38936357596452353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29348736"/>
        <c:axId val="129350272"/>
      </c:barChart>
      <c:catAx>
        <c:axId val="129348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29350272"/>
        <c:crosses val="autoZero"/>
        <c:auto val="1"/>
        <c:lblAlgn val="ctr"/>
        <c:lblOffset val="100"/>
        <c:noMultiLvlLbl val="0"/>
      </c:catAx>
      <c:valAx>
        <c:axId val="1293502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348736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'Permian Basin Index'!$L$3</c:f>
              <c:strCache>
                <c:ptCount val="1"/>
                <c:pt idx="0">
                  <c:v>Permian Basin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'Permian Basin Index'!$A$4:$A$136</c:f>
              <c:numCache>
                <c:formatCode>yyyy\-mm</c:formatCode>
                <c:ptCount val="133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</c:numCache>
            </c:numRef>
          </c:cat>
          <c:val>
            <c:numRef>
              <c:f>'Permian Basin Index'!$L$4:$L$136</c:f>
              <c:numCache>
                <c:formatCode>#,##0.0_);\(#,##0.0\)</c:formatCode>
                <c:ptCount val="133"/>
                <c:pt idx="0">
                  <c:v>73.609553437342043</c:v>
                </c:pt>
                <c:pt idx="1">
                  <c:v>74.582060743621525</c:v>
                </c:pt>
                <c:pt idx="2">
                  <c:v>78.325872652528645</c:v>
                </c:pt>
                <c:pt idx="3">
                  <c:v>80.08083031050792</c:v>
                </c:pt>
                <c:pt idx="4">
                  <c:v>77.736983158047835</c:v>
                </c:pt>
                <c:pt idx="5">
                  <c:v>81.007441447853836</c:v>
                </c:pt>
                <c:pt idx="6">
                  <c:v>80.257596641202909</c:v>
                </c:pt>
                <c:pt idx="7">
                  <c:v>81.354644909222998</c:v>
                </c:pt>
                <c:pt idx="8">
                  <c:v>81.206417694018455</c:v>
                </c:pt>
                <c:pt idx="9">
                  <c:v>82.610897091010202</c:v>
                </c:pt>
                <c:pt idx="10">
                  <c:v>83.827184240805863</c:v>
                </c:pt>
                <c:pt idx="11">
                  <c:v>85.265526582512422</c:v>
                </c:pt>
                <c:pt idx="12">
                  <c:v>85.71301583549689</c:v>
                </c:pt>
                <c:pt idx="13">
                  <c:v>86.249927524582986</c:v>
                </c:pt>
                <c:pt idx="14">
                  <c:v>92.20381785410963</c:v>
                </c:pt>
                <c:pt idx="15">
                  <c:v>94.312887558045986</c:v>
                </c:pt>
                <c:pt idx="16">
                  <c:v>93.72798235052251</c:v>
                </c:pt>
                <c:pt idx="17">
                  <c:v>94.307997878920858</c:v>
                </c:pt>
                <c:pt idx="18">
                  <c:v>94.954866816827291</c:v>
                </c:pt>
                <c:pt idx="19">
                  <c:v>93.616778474936979</c:v>
                </c:pt>
                <c:pt idx="20">
                  <c:v>93.369344733725086</c:v>
                </c:pt>
                <c:pt idx="21">
                  <c:v>93.89650977668397</c:v>
                </c:pt>
                <c:pt idx="22">
                  <c:v>96.581622946701799</c:v>
                </c:pt>
                <c:pt idx="23">
                  <c:v>97.59157177703301</c:v>
                </c:pt>
                <c:pt idx="24">
                  <c:v>97.288078921392326</c:v>
                </c:pt>
                <c:pt idx="25">
                  <c:v>98.620118871614238</c:v>
                </c:pt>
                <c:pt idx="26">
                  <c:v>100.04544179099085</c:v>
                </c:pt>
                <c:pt idx="27">
                  <c:v>100.63351766067194</c:v>
                </c:pt>
                <c:pt idx="28">
                  <c:v>100.91476465269783</c:v>
                </c:pt>
                <c:pt idx="29">
                  <c:v>99.194483314115416</c:v>
                </c:pt>
                <c:pt idx="30">
                  <c:v>100.56154733628243</c:v>
                </c:pt>
                <c:pt idx="31">
                  <c:v>102.73169150008879</c:v>
                </c:pt>
                <c:pt idx="32">
                  <c:v>101.84971149021459</c:v>
                </c:pt>
                <c:pt idx="33">
                  <c:v>100.65645625659064</c:v>
                </c:pt>
                <c:pt idx="34">
                  <c:v>99.079811002805272</c:v>
                </c:pt>
                <c:pt idx="35">
                  <c:v>98.471347926935053</c:v>
                </c:pt>
                <c:pt idx="36">
                  <c:v>99.633765789602435</c:v>
                </c:pt>
                <c:pt idx="37">
                  <c:v>99.857698718060703</c:v>
                </c:pt>
                <c:pt idx="38">
                  <c:v>100.00177547050586</c:v>
                </c:pt>
                <c:pt idx="39">
                  <c:v>100.27617455619774</c:v>
                </c:pt>
                <c:pt idx="40">
                  <c:v>101.46260475241571</c:v>
                </c:pt>
                <c:pt idx="41">
                  <c:v>102.09066185675051</c:v>
                </c:pt>
                <c:pt idx="42">
                  <c:v>104.35619638562085</c:v>
                </c:pt>
                <c:pt idx="43">
                  <c:v>105.53597656573615</c:v>
                </c:pt>
                <c:pt idx="44">
                  <c:v>104.66290557325208</c:v>
                </c:pt>
                <c:pt idx="45">
                  <c:v>103.32897298558855</c:v>
                </c:pt>
                <c:pt idx="46">
                  <c:v>102.27076032679813</c:v>
                </c:pt>
                <c:pt idx="47">
                  <c:v>103.99729067769883</c:v>
                </c:pt>
                <c:pt idx="48">
                  <c:v>103.64135701983683</c:v>
                </c:pt>
                <c:pt idx="49">
                  <c:v>105.78763559194405</c:v>
                </c:pt>
                <c:pt idx="50">
                  <c:v>107.29087878946763</c:v>
                </c:pt>
                <c:pt idx="51">
                  <c:v>110.92984908072832</c:v>
                </c:pt>
                <c:pt idx="52">
                  <c:v>111.12076541725642</c:v>
                </c:pt>
                <c:pt idx="53">
                  <c:v>114.24002563772032</c:v>
                </c:pt>
                <c:pt idx="54">
                  <c:v>113.95068935611344</c:v>
                </c:pt>
                <c:pt idx="55">
                  <c:v>112.73112835380321</c:v>
                </c:pt>
                <c:pt idx="56">
                  <c:v>112.30172579062578</c:v>
                </c:pt>
                <c:pt idx="57">
                  <c:v>111.53324465649401</c:v>
                </c:pt>
                <c:pt idx="58">
                  <c:v>109.62225644485119</c:v>
                </c:pt>
                <c:pt idx="59">
                  <c:v>105.05454016398296</c:v>
                </c:pt>
                <c:pt idx="60">
                  <c:v>97.757110268475984</c:v>
                </c:pt>
                <c:pt idx="61">
                  <c:v>92.622690376203266</c:v>
                </c:pt>
                <c:pt idx="62">
                  <c:v>89.400912417727156</c:v>
                </c:pt>
                <c:pt idx="63">
                  <c:v>87.595898735361189</c:v>
                </c:pt>
                <c:pt idx="64">
                  <c:v>87.305290162565058</c:v>
                </c:pt>
                <c:pt idx="65">
                  <c:v>87.570556297696854</c:v>
                </c:pt>
                <c:pt idx="66">
                  <c:v>84.92414918132468</c:v>
                </c:pt>
                <c:pt idx="67">
                  <c:v>82.821837150792049</c:v>
                </c:pt>
                <c:pt idx="68">
                  <c:v>82.841529714189306</c:v>
                </c:pt>
                <c:pt idx="69">
                  <c:v>81.444027157143353</c:v>
                </c:pt>
                <c:pt idx="70">
                  <c:v>79.343367862288218</c:v>
                </c:pt>
                <c:pt idx="71">
                  <c:v>77.880958367565853</c:v>
                </c:pt>
                <c:pt idx="72">
                  <c:v>75.150974439238539</c:v>
                </c:pt>
                <c:pt idx="73">
                  <c:v>73.494006672886186</c:v>
                </c:pt>
                <c:pt idx="74">
                  <c:v>74.756071773440226</c:v>
                </c:pt>
                <c:pt idx="75">
                  <c:v>73.906613485316669</c:v>
                </c:pt>
                <c:pt idx="76">
                  <c:v>74.971126184681125</c:v>
                </c:pt>
                <c:pt idx="77">
                  <c:v>76.188010913214001</c:v>
                </c:pt>
                <c:pt idx="78">
                  <c:v>75.512104442475135</c:v>
                </c:pt>
                <c:pt idx="79">
                  <c:v>77.460350376730986</c:v>
                </c:pt>
                <c:pt idx="80">
                  <c:v>77.288736263891252</c:v>
                </c:pt>
                <c:pt idx="81">
                  <c:v>78.706828556281934</c:v>
                </c:pt>
                <c:pt idx="82">
                  <c:v>78.511394293706317</c:v>
                </c:pt>
                <c:pt idx="83">
                  <c:v>81.311489076930968</c:v>
                </c:pt>
                <c:pt idx="84">
                  <c:v>82.286484382093875</c:v>
                </c:pt>
                <c:pt idx="85">
                  <c:v>84.077338672088558</c:v>
                </c:pt>
                <c:pt idx="86">
                  <c:v>85.666189062324364</c:v>
                </c:pt>
                <c:pt idx="87">
                  <c:v>87.080698916339074</c:v>
                </c:pt>
                <c:pt idx="88">
                  <c:v>89.053317307150564</c:v>
                </c:pt>
                <c:pt idx="89">
                  <c:v>90.823572108441894</c:v>
                </c:pt>
                <c:pt idx="90">
                  <c:v>91.515009469383543</c:v>
                </c:pt>
                <c:pt idx="91">
                  <c:v>92.158899647809761</c:v>
                </c:pt>
                <c:pt idx="92">
                  <c:v>93.254933638464905</c:v>
                </c:pt>
                <c:pt idx="93">
                  <c:v>94.10549830244274</c:v>
                </c:pt>
                <c:pt idx="94">
                  <c:v>95.665997103440191</c:v>
                </c:pt>
                <c:pt idx="95">
                  <c:v>96.909286581767901</c:v>
                </c:pt>
                <c:pt idx="96">
                  <c:v>98.467264637243204</c:v>
                </c:pt>
                <c:pt idx="97">
                  <c:v>100.60214711247843</c:v>
                </c:pt>
                <c:pt idx="98">
                  <c:v>102.71817950320015</c:v>
                </c:pt>
                <c:pt idx="99">
                  <c:v>105.36484524429467</c:v>
                </c:pt>
                <c:pt idx="100">
                  <c:v>108.63328729346402</c:v>
                </c:pt>
                <c:pt idx="101">
                  <c:v>109.60764457210946</c:v>
                </c:pt>
                <c:pt idx="102">
                  <c:v>111.00068238080701</c:v>
                </c:pt>
                <c:pt idx="103">
                  <c:v>111.18399100741375</c:v>
                </c:pt>
                <c:pt idx="104">
                  <c:v>112.35515207462589</c:v>
                </c:pt>
                <c:pt idx="105">
                  <c:v>112.76905868370579</c:v>
                </c:pt>
                <c:pt idx="106">
                  <c:v>110.23785205495335</c:v>
                </c:pt>
                <c:pt idx="107">
                  <c:v>108.39351280449563</c:v>
                </c:pt>
                <c:pt idx="108">
                  <c:v>107.73735894688252</c:v>
                </c:pt>
                <c:pt idx="109">
                  <c:v>108.90860261019337</c:v>
                </c:pt>
                <c:pt idx="110">
                  <c:v>109.97297580742139</c:v>
                </c:pt>
                <c:pt idx="111">
                  <c:v>112.16685804557946</c:v>
                </c:pt>
                <c:pt idx="112">
                  <c:v>111.2773028964982</c:v>
                </c:pt>
                <c:pt idx="113">
                  <c:v>110.15306668596152</c:v>
                </c:pt>
                <c:pt idx="114">
                  <c:v>111.48006026679111</c:v>
                </c:pt>
                <c:pt idx="115">
                  <c:v>110.65030755554743</c:v>
                </c:pt>
                <c:pt idx="116">
                  <c:v>108.50695719602346</c:v>
                </c:pt>
                <c:pt idx="117">
                  <c:v>107.96047077914925</c:v>
                </c:pt>
                <c:pt idx="118">
                  <c:v>106.4595303378722</c:v>
                </c:pt>
                <c:pt idx="119">
                  <c:v>107.00868526146193</c:v>
                </c:pt>
                <c:pt idx="120">
                  <c:v>104.71711286726503</c:v>
                </c:pt>
                <c:pt idx="121">
                  <c:v>103.55977044713111</c:v>
                </c:pt>
                <c:pt idx="122">
                  <c:v>101.03396234860321</c:v>
                </c:pt>
                <c:pt idx="123">
                  <c:v>83.584478016293261</c:v>
                </c:pt>
                <c:pt idx="124">
                  <c:v>77.575641587648008</c:v>
                </c:pt>
                <c:pt idx="125">
                  <c:v>77.546861357930993</c:v>
                </c:pt>
                <c:pt idx="126">
                  <c:v>76.905839997542145</c:v>
                </c:pt>
                <c:pt idx="127">
                  <c:v>77.151317516413826</c:v>
                </c:pt>
                <c:pt idx="128">
                  <c:v>76.417943919104303</c:v>
                </c:pt>
                <c:pt idx="129">
                  <c:v>76.884945118586671</c:v>
                </c:pt>
                <c:pt idx="130">
                  <c:v>77.477867134909616</c:v>
                </c:pt>
                <c:pt idx="131">
                  <c:v>80.177179514348438</c:v>
                </c:pt>
                <c:pt idx="132">
                  <c:v>80.677366198715191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14880"/>
        <c:axId val="129533056"/>
      </c:lineChart>
      <c:dateAx>
        <c:axId val="129514880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533056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29533056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514880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239655</xdr:colOff>
      <xdr:row>1</xdr:row>
      <xdr:rowOff>447681</xdr:rowOff>
    </xdr:from>
    <xdr:to>
      <xdr:col>9</xdr:col>
      <xdr:colOff>507873</xdr:colOff>
      <xdr:row>1</xdr:row>
      <xdr:rowOff>1438275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855" y="638181"/>
          <a:ext cx="1030218" cy="99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178969</xdr:colOff>
      <xdr:row>27</xdr:row>
      <xdr:rowOff>33341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69273</xdr:colOff>
      <xdr:row>54</xdr:row>
      <xdr:rowOff>39624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14</xdr:col>
      <xdr:colOff>91573</xdr:colOff>
      <xdr:row>82</xdr:row>
      <xdr:rowOff>39624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14</xdr:col>
      <xdr:colOff>69273</xdr:colOff>
      <xdr:row>137</xdr:row>
      <xdr:rowOff>39624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14</xdr:col>
      <xdr:colOff>91573</xdr:colOff>
      <xdr:row>165</xdr:row>
      <xdr:rowOff>39624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748392</xdr:colOff>
      <xdr:row>84</xdr:row>
      <xdr:rowOff>27214</xdr:rowOff>
    </xdr:from>
    <xdr:to>
      <xdr:col>14</xdr:col>
      <xdr:colOff>165361</xdr:colOff>
      <xdr:row>109</xdr:row>
      <xdr:rowOff>60555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0.00692</cdr:x>
      <cdr:y>0.01509</cdr:y>
    </cdr:from>
    <cdr:to>
      <cdr:x>0.98061</cdr:x>
      <cdr:y>0.17565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777" y="723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</a:t>
          </a:r>
          <a:r>
            <a:rPr lang="en-US" sz="1800" baseline="0">
              <a:latin typeface="Lato Black" panose="020F0A02020204030203" pitchFamily="34" charset="0"/>
            </a:rPr>
            <a:t> 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Midland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Permian Basin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0.00503</cdr:x>
      <cdr:y>0.02304</cdr:y>
    </cdr:from>
    <cdr:to>
      <cdr:x>0.97872</cdr:x>
      <cdr:y>0.1836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727" y="1104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</a:t>
          </a:r>
          <a:r>
            <a:rPr lang="en-US" sz="1800" baseline="0">
              <a:latin typeface="Lato Black" panose="020F0A02020204030203" pitchFamily="34" charset="0"/>
            </a:rPr>
            <a:t>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erryman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zoomScale="70" zoomScaleNormal="70" workbookViewId="0">
      <selection activeCell="A3" sqref="A3:R3"/>
    </sheetView>
  </sheetViews>
  <sheetFormatPr defaultRowHeight="15"/>
  <cols>
    <col min="1" max="3" width="1.77734375" customWidth="1"/>
    <col min="4" max="4" width="3" customWidth="1"/>
    <col min="16" max="18" width="1.77734375" customWidth="1"/>
  </cols>
  <sheetData>
    <row r="1" spans="1:18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20.75" customHeight="1">
      <c r="A2" s="76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54" customFormat="1" ht="30" customHeight="1">
      <c r="A3" s="79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s="54" customFormat="1" ht="27.75" customHeight="1">
      <c r="A4" s="82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</row>
    <row r="5" spans="1:18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15.75">
      <c r="A6" s="44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1"/>
    </row>
    <row r="7" spans="1:18">
      <c r="A7" s="4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51"/>
    </row>
    <row r="8" spans="1:18" ht="15.75">
      <c r="A8" s="44"/>
      <c r="B8" s="44"/>
      <c r="C8" s="45"/>
      <c r="D8" s="72" t="s">
        <v>27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67"/>
      <c r="Q8" s="51"/>
      <c r="R8" s="51"/>
    </row>
    <row r="9" spans="1:18">
      <c r="A9" s="44"/>
      <c r="B9" s="44"/>
      <c r="C9" s="46"/>
      <c r="D9" s="72" t="s">
        <v>28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6"/>
      <c r="Q9" s="51"/>
      <c r="R9" s="51"/>
    </row>
    <row r="10" spans="1:18">
      <c r="A10" s="44"/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3"/>
      <c r="R10" s="51"/>
    </row>
    <row r="11" spans="1:18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3"/>
    </row>
  </sheetData>
  <mergeCells count="6">
    <mergeCell ref="D9:O9"/>
    <mergeCell ref="D8:O8"/>
    <mergeCell ref="A1:R1"/>
    <mergeCell ref="A2:R2"/>
    <mergeCell ref="A3:R3"/>
    <mergeCell ref="A4:R4"/>
  </mergeCells>
  <hyperlinks>
    <hyperlink ref="A4" r:id="rId1" xr:uid="{00000000-0004-0000-0000-000000000000}"/>
    <hyperlink ref="D9:O9" location="'Permian Basin Index'!A1" display="Table 2 - Permian Basin Economic Index, Results by Industry" xr:uid="{00000000-0004-0000-0000-000001000000}"/>
    <hyperlink ref="D8:P8" location="'Frost Texas Index'!A1" display="Table 3 - Frost Texas Index" xr:uid="{00000000-0004-0000-0000-000002000000}"/>
    <hyperlink ref="D8:O8" location="'Midland Index'!A1" display="Table 1 - Midland Economic Index, Results by Industry" xr:uid="{00000000-0004-0000-0000-000003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5"/>
  <sheetViews>
    <sheetView zoomScaleNormal="100" workbookViewId="0"/>
  </sheetViews>
  <sheetFormatPr defaultRowHeight="15"/>
  <cols>
    <col min="1" max="15" width="8.88671875" style="10"/>
    <col min="16" max="16" width="9.6640625" style="10" customWidth="1"/>
    <col min="17" max="16384" width="8.88671875" style="10"/>
  </cols>
  <sheetData>
    <row r="1" spans="2:2" ht="35.25">
      <c r="B1" s="29" t="s">
        <v>29</v>
      </c>
    </row>
    <row r="29" spans="16:26">
      <c r="P29" s="30"/>
      <c r="Q29" s="37" t="str">
        <f>'Midland Index'!B3</f>
        <v>Energy</v>
      </c>
      <c r="R29" s="37" t="str">
        <f>'Midland Index'!C3</f>
        <v>Construction</v>
      </c>
      <c r="S29" s="37" t="str">
        <f>'Midland Index'!D3</f>
        <v>Manufacturing</v>
      </c>
      <c r="T29" s="37" t="str">
        <f>'Midland Index'!E3</f>
        <v>Retail</v>
      </c>
      <c r="U29" s="37" t="str">
        <f>'Midland Index'!F3</f>
        <v>Financial Services</v>
      </c>
      <c r="V29" s="37" t="str">
        <f>'Midland Index'!G3</f>
        <v>Real Estate</v>
      </c>
      <c r="W29" s="37" t="str">
        <f>'Midland Index'!H3</f>
        <v>Professional &amp; Business Services</v>
      </c>
      <c r="X29" s="37" t="str">
        <f>'Midland Index'!I3</f>
        <v>Health Care</v>
      </c>
      <c r="Y29" s="37" t="str">
        <f>'Midland Index'!J3</f>
        <v>Hospitality &amp; Tourism</v>
      </c>
      <c r="Z29" s="37" t="str">
        <f>'Midland Index'!K3</f>
        <v>Other Activity</v>
      </c>
    </row>
    <row r="30" spans="16:26">
      <c r="P30" s="65">
        <f>INDEX('Midland Index'!A:A, COUNTA('Midland Index'!$B:$B)-1)</f>
        <v>44196</v>
      </c>
      <c r="Q30" s="32">
        <f>INDEX('Midland Index'!B:B, COUNTA('Midland Index'!$B:$B)-1)</f>
        <v>68.162912582308934</v>
      </c>
      <c r="R30" s="32">
        <f>INDEX('Midland Index'!C:C, COUNTA('Midland Index'!$B:$B)-1)</f>
        <v>158.99184535957448</v>
      </c>
      <c r="S30" s="32">
        <f>INDEX('Midland Index'!D:D, COUNTA('Midland Index'!$B:$B)-1)</f>
        <v>90.110259674745976</v>
      </c>
      <c r="T30" s="32">
        <f>INDEX('Midland Index'!E:E, COUNTA('Midland Index'!$B:$B)-1)</f>
        <v>124.27438090853613</v>
      </c>
      <c r="U30" s="32">
        <f>INDEX('Midland Index'!F:F, COUNTA('Midland Index'!$B:$B)-1)</f>
        <v>193.24771456431887</v>
      </c>
      <c r="V30" s="32">
        <f>INDEX('Midland Index'!G:G, COUNTA('Midland Index'!$B:$B)-1)</f>
        <v>143.61839163567592</v>
      </c>
      <c r="W30" s="32">
        <f>INDEX('Midland Index'!H:H, COUNTA('Midland Index'!$B:$B)-1)</f>
        <v>96.97035745422842</v>
      </c>
      <c r="X30" s="32">
        <f>INDEX('Midland Index'!I:I, COUNTA('Midland Index'!$B:$B)-1)</f>
        <v>94.148220548496525</v>
      </c>
      <c r="Y30" s="32">
        <f>INDEX('Midland Index'!J:J, COUNTA('Midland Index'!$B:$B)-1)</f>
        <v>126.75379398887316</v>
      </c>
      <c r="Z30" s="33">
        <f>INDEX('Midland Index'!K:K, COUNTA('Midland Index'!$B:$B)-1)</f>
        <v>115.60461378462702</v>
      </c>
    </row>
    <row r="31" spans="16:26">
      <c r="P31" s="66">
        <f>INDEX('Midland Index'!A:A, COUNTA('Midland Index'!$B:$B))</f>
        <v>44227</v>
      </c>
      <c r="Q31" s="35">
        <f>INDEX('Midland Index'!B:B, COUNTA('Midland Index'!$B:$B))</f>
        <v>70.892908531908844</v>
      </c>
      <c r="R31" s="35">
        <f>INDEX('Midland Index'!C:C, COUNTA('Midland Index'!$B:$B))</f>
        <v>113.44618586435872</v>
      </c>
      <c r="S31" s="35">
        <f>INDEX('Midland Index'!D:D, COUNTA('Midland Index'!$B:$B))</f>
        <v>91.638040788873141</v>
      </c>
      <c r="T31" s="35">
        <f>INDEX('Midland Index'!E:E, COUNTA('Midland Index'!$B:$B))</f>
        <v>123.7861738916309</v>
      </c>
      <c r="U31" s="35">
        <f>INDEX('Midland Index'!F:F, COUNTA('Midland Index'!$B:$B))</f>
        <v>192.69933962740751</v>
      </c>
      <c r="V31" s="35">
        <f>INDEX('Midland Index'!G:G, COUNTA('Midland Index'!$B:$B))</f>
        <v>151.23584305833253</v>
      </c>
      <c r="W31" s="35">
        <f>INDEX('Midland Index'!H:H, COUNTA('Midland Index'!$B:$B))</f>
        <v>95.422842197035749</v>
      </c>
      <c r="X31" s="35">
        <f>INDEX('Midland Index'!I:I, COUNTA('Midland Index'!$B:$B))</f>
        <v>94.603576151325242</v>
      </c>
      <c r="Y31" s="35">
        <f>INDEX('Midland Index'!J:J, COUNTA('Midland Index'!$B:$B))</f>
        <v>130.11159759028212</v>
      </c>
      <c r="Z31" s="36">
        <f>INDEX('Midland Index'!K:K, COUNTA('Midland Index'!$B:$B))</f>
        <v>114.34716838422993</v>
      </c>
    </row>
    <row r="32" spans="16:26">
      <c r="P32" s="40" t="s">
        <v>16</v>
      </c>
      <c r="Q32" s="68">
        <f>Q31-Q30</f>
        <v>2.7299959495999104</v>
      </c>
      <c r="R32" s="70">
        <f t="shared" ref="R32:Y32" si="0">R31-R30</f>
        <v>-45.545659495215759</v>
      </c>
      <c r="S32" s="70">
        <f t="shared" si="0"/>
        <v>1.5277811141271656</v>
      </c>
      <c r="T32" s="70">
        <f t="shared" si="0"/>
        <v>-0.48820701690523549</v>
      </c>
      <c r="U32" s="70">
        <f t="shared" si="0"/>
        <v>-0.54837493691135819</v>
      </c>
      <c r="V32" s="70">
        <f t="shared" si="0"/>
        <v>7.6174514226566146</v>
      </c>
      <c r="W32" s="70">
        <f t="shared" si="0"/>
        <v>-1.5475152571926714</v>
      </c>
      <c r="X32" s="70">
        <f t="shared" si="0"/>
        <v>0.45535560282871756</v>
      </c>
      <c r="Y32" s="70">
        <f t="shared" si="0"/>
        <v>3.3578036014089605</v>
      </c>
      <c r="Z32" s="71">
        <f>Z31-Z30</f>
        <v>-1.2574454003970885</v>
      </c>
    </row>
    <row r="112" spans="16:26">
      <c r="P112" s="30"/>
      <c r="Q112" s="41" t="str">
        <f>'Permian Basin Index'!B$3</f>
        <v>Energy</v>
      </c>
      <c r="R112" s="42" t="str">
        <f>'Permian Basin Index'!C$3</f>
        <v>Construction</v>
      </c>
      <c r="S112" s="42" t="str">
        <f>'Permian Basin Index'!D$3</f>
        <v>Manufacturing</v>
      </c>
      <c r="T112" s="42" t="str">
        <f>'Permian Basin Index'!E$3</f>
        <v>Retail</v>
      </c>
      <c r="U112" s="42" t="str">
        <f>'Permian Basin Index'!F$3</f>
        <v>Financial Services</v>
      </c>
      <c r="V112" s="42" t="str">
        <f>'Permian Basin Index'!G$3</f>
        <v>Real Estate</v>
      </c>
      <c r="W112" s="42" t="str">
        <f>'Permian Basin Index'!H$3</f>
        <v>Professional &amp; Business Services</v>
      </c>
      <c r="X112" s="42" t="str">
        <f>'Permian Basin Index'!I$3</f>
        <v>Health Care</v>
      </c>
      <c r="Y112" s="42" t="str">
        <f>'Permian Basin Index'!J$3</f>
        <v>Hospitality &amp; Tourism</v>
      </c>
      <c r="Z112" s="43" t="str">
        <f>'Permian Basin Index'!K$3</f>
        <v>Other Activity</v>
      </c>
    </row>
    <row r="113" spans="16:26">
      <c r="P113" s="38">
        <f>INDEX('Permian Basin Index'!A:A, COUNTA('Permian Basin Index'!$B:$B)-1)</f>
        <v>44166</v>
      </c>
      <c r="Q113" s="31">
        <f>INDEX('Permian Basin Index'!B:B, COUNTA('Permian Basin Index'!$B:$B)-1)</f>
        <v>59.433636405299104</v>
      </c>
      <c r="R113" s="32">
        <f>INDEX('Permian Basin Index'!C:C, COUNTA('Permian Basin Index'!$B:$B)-1)</f>
        <v>153.00882356036351</v>
      </c>
      <c r="S113" s="32">
        <f>INDEX('Permian Basin Index'!D:D, COUNTA('Permian Basin Index'!$B:$B)-1)</f>
        <v>76.93290975054984</v>
      </c>
      <c r="T113" s="32">
        <f>INDEX('Permian Basin Index'!E:E, COUNTA('Permian Basin Index'!$B:$B)-1)</f>
        <v>120.67742317518146</v>
      </c>
      <c r="U113" s="32">
        <f>INDEX('Permian Basin Index'!F:F, COUNTA('Permian Basin Index'!$B:$B)-1)</f>
        <v>110.94712370872266</v>
      </c>
      <c r="V113" s="32">
        <f>INDEX('Permian Basin Index'!G:G, COUNTA('Permian Basin Index'!$B:$B)-1)</f>
        <v>159.94845129426332</v>
      </c>
      <c r="W113" s="32">
        <f>INDEX('Permian Basin Index'!H:H, COUNTA('Permian Basin Index'!$B:$B)-1)</f>
        <v>93.655821447534649</v>
      </c>
      <c r="X113" s="32">
        <f>INDEX('Permian Basin Index'!I:I, COUNTA('Permian Basin Index'!$B:$B)-1)</f>
        <v>91.537104174019063</v>
      </c>
      <c r="Y113" s="32">
        <f>INDEX('Permian Basin Index'!J:J, COUNTA('Permian Basin Index'!$B:$B)-1)</f>
        <v>122.25055749328149</v>
      </c>
      <c r="Z113" s="33">
        <f>INDEX('Permian Basin Index'!K:K, COUNTA('Permian Basin Index'!$B:$B)-1)</f>
        <v>110.08559818296997</v>
      </c>
    </row>
    <row r="114" spans="16:26">
      <c r="P114" s="39">
        <f>INDEX('Permian Basin Index'!A:A, COUNTA('Permian Basin Index'!$B:$B))</f>
        <v>44197</v>
      </c>
      <c r="Q114" s="34">
        <f>INDEX('Permian Basin Index'!B:B, COUNTA('Permian Basin Index'!$B:$B))</f>
        <v>62.154156487129676</v>
      </c>
      <c r="R114" s="35">
        <f>INDEX('Permian Basin Index'!C:C, COUNTA('Permian Basin Index'!$B:$B))</f>
        <v>107.00643564141119</v>
      </c>
      <c r="S114" s="35">
        <f>INDEX('Permian Basin Index'!D:D, COUNTA('Permian Basin Index'!$B:$B))</f>
        <v>77.237438201402341</v>
      </c>
      <c r="T114" s="35">
        <f>INDEX('Permian Basin Index'!E:E, COUNTA('Permian Basin Index'!$B:$B))</f>
        <v>119.16827863906293</v>
      </c>
      <c r="U114" s="35">
        <f>INDEX('Permian Basin Index'!F:F, COUNTA('Permian Basin Index'!$B:$B))</f>
        <v>110.56729015402874</v>
      </c>
      <c r="V114" s="35">
        <f>INDEX('Permian Basin Index'!G:G, COUNTA('Permian Basin Index'!$B:$B))</f>
        <v>163.32322007391011</v>
      </c>
      <c r="W114" s="35">
        <f>INDEX('Permian Basin Index'!H:H, COUNTA('Permian Basin Index'!$B:$B))</f>
        <v>91.956716773165866</v>
      </c>
      <c r="X114" s="35">
        <f>INDEX('Permian Basin Index'!I:I, COUNTA('Permian Basin Index'!$B:$B))</f>
        <v>91.598703840354204</v>
      </c>
      <c r="Y114" s="35">
        <f>INDEX('Permian Basin Index'!J:J, COUNTA('Permian Basin Index'!$B:$B))</f>
        <v>125.09120018297216</v>
      </c>
      <c r="Z114" s="36">
        <f>INDEX('Permian Basin Index'!K:K, COUNTA('Permian Basin Index'!$B:$B))</f>
        <v>109.69623460700545</v>
      </c>
    </row>
    <row r="115" spans="16:26">
      <c r="P115" s="69" t="s">
        <v>16</v>
      </c>
      <c r="Q115" s="68">
        <f>Q114-Q113</f>
        <v>2.7205200818305713</v>
      </c>
      <c r="R115" s="70">
        <f t="shared" ref="R115:Y115" si="1">R114-R113</f>
        <v>-46.002387918952323</v>
      </c>
      <c r="S115" s="70">
        <f t="shared" si="1"/>
        <v>0.30452845085250146</v>
      </c>
      <c r="T115" s="70">
        <f t="shared" si="1"/>
        <v>-1.5091445361185265</v>
      </c>
      <c r="U115" s="70">
        <f t="shared" si="1"/>
        <v>-0.37983355469391711</v>
      </c>
      <c r="V115" s="70">
        <f t="shared" si="1"/>
        <v>3.3747687796467858</v>
      </c>
      <c r="W115" s="70">
        <f t="shared" si="1"/>
        <v>-1.6991046743687832</v>
      </c>
      <c r="X115" s="70">
        <f t="shared" si="1"/>
        <v>6.1599666335141023E-2</v>
      </c>
      <c r="Y115" s="70">
        <f t="shared" si="1"/>
        <v>2.840642689690668</v>
      </c>
      <c r="Z115" s="71">
        <f>Z114-Z113</f>
        <v>-0.38936357596452353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workbookViewId="0">
      <selection sqref="A1:D1"/>
    </sheetView>
  </sheetViews>
  <sheetFormatPr defaultRowHeight="15"/>
  <cols>
    <col min="1" max="1" width="24.77734375" style="11" bestFit="1" customWidth="1"/>
    <col min="2" max="3" width="9.44140625" style="11" customWidth="1"/>
    <col min="4" max="4" width="8.88671875" style="27"/>
    <col min="5" max="16384" width="8.88671875" style="11"/>
  </cols>
  <sheetData>
    <row r="1" spans="1:4" ht="15.75" customHeight="1">
      <c r="A1" s="85" t="s">
        <v>26</v>
      </c>
      <c r="B1" s="85"/>
      <c r="C1" s="85"/>
      <c r="D1" s="85"/>
    </row>
    <row r="2" spans="1:4">
      <c r="A2" s="86" t="s">
        <v>15</v>
      </c>
      <c r="B2" s="86"/>
      <c r="C2" s="86"/>
      <c r="D2" s="86"/>
    </row>
    <row r="3" spans="1:4" ht="15.75" customHeight="1">
      <c r="A3" s="21" t="s">
        <v>14</v>
      </c>
      <c r="B3" s="61">
        <f ca="1">INDEX(INDIRECT(CONCATENATE("'", A7, " Index'!A:A")), COUNTA(INDIRECT(CONCATENATE("'", A7, " Index'!B:B")))-1)</f>
        <v>44196</v>
      </c>
      <c r="C3" s="61">
        <f ca="1">INDEX(INDIRECT(CONCATENATE("'", A7, " Index'!A:A")), COUNTA(INDIRECT(CONCATENATE("'", A7, " Index'!B:B"))))</f>
        <v>44227</v>
      </c>
      <c r="D3" s="24" t="s">
        <v>13</v>
      </c>
    </row>
    <row r="4" spans="1:4">
      <c r="A4" s="11" t="str">
        <f>A7</f>
        <v>Midland</v>
      </c>
      <c r="B4" s="22">
        <f ca="1">B28</f>
        <v>80.925922991126924</v>
      </c>
      <c r="C4" s="22">
        <f ca="1">C28</f>
        <v>82.635057284730962</v>
      </c>
      <c r="D4" s="25">
        <f ca="1">ROUND(C4,1)-ROUND(B4,1)</f>
        <v>1.6999999999999886</v>
      </c>
    </row>
    <row r="5" spans="1:4" ht="15.75" customHeight="1">
      <c r="A5" s="62" t="str">
        <f>A30</f>
        <v>Permian Basin</v>
      </c>
      <c r="B5" s="63">
        <f ca="1">B51</f>
        <v>80.177179514348438</v>
      </c>
      <c r="C5" s="63">
        <f ca="1">C51</f>
        <v>80.677366198715191</v>
      </c>
      <c r="D5" s="64">
        <f t="shared" ref="D5" ca="1" si="0">ROUND(C5,1)-ROUND(B5,1)</f>
        <v>0.5</v>
      </c>
    </row>
    <row r="7" spans="1:4" ht="20.25">
      <c r="A7" s="19" t="s">
        <v>23</v>
      </c>
      <c r="B7" s="20"/>
      <c r="C7" s="20"/>
      <c r="D7" s="23"/>
    </row>
    <row r="9" spans="1:4" ht="18">
      <c r="A9" s="85" t="str">
        <f>CONCATENATE(UPPER(A7), " INDEX")</f>
        <v>MIDLAND INDEX</v>
      </c>
      <c r="B9" s="85"/>
    </row>
    <row r="10" spans="1:4">
      <c r="A10" s="86" t="s">
        <v>11</v>
      </c>
      <c r="B10" s="86"/>
    </row>
    <row r="11" spans="1:4">
      <c r="A11" s="87"/>
      <c r="B11" s="87"/>
    </row>
    <row r="12" spans="1:4">
      <c r="A12" s="12" t="s">
        <v>9</v>
      </c>
      <c r="B12" s="15">
        <f ca="1">C28</f>
        <v>82.635057284730962</v>
      </c>
      <c r="C12" s="12"/>
      <c r="D12" s="25"/>
    </row>
    <row r="13" spans="1:4">
      <c r="A13" s="14" t="s">
        <v>25</v>
      </c>
      <c r="B13" s="18" t="str">
        <f ca="1">CONCATENATE(IF(D28&gt;0, "Up ", "Down "), ROUND(D28, 1))</f>
        <v>Up 1.7</v>
      </c>
      <c r="C13" s="12"/>
      <c r="D13" s="25"/>
    </row>
    <row r="14" spans="1:4">
      <c r="A14" s="12"/>
      <c r="B14" s="12"/>
      <c r="C14" s="12"/>
      <c r="D14" s="25"/>
    </row>
    <row r="15" spans="1:4" ht="18">
      <c r="A15" s="85" t="str">
        <f>A9</f>
        <v>MIDLAND INDEX</v>
      </c>
      <c r="B15" s="85"/>
      <c r="C15" s="85"/>
      <c r="D15" s="85"/>
    </row>
    <row r="16" spans="1:4">
      <c r="A16" s="86" t="s">
        <v>12</v>
      </c>
      <c r="B16" s="86"/>
      <c r="C16" s="86"/>
      <c r="D16" s="86"/>
    </row>
    <row r="17" spans="1:4">
      <c r="A17" s="13" t="s">
        <v>10</v>
      </c>
      <c r="B17" s="61">
        <f ca="1">INDEX(INDIRECT(CONCATENATE("'", A7, " Index'!A:A")), COUNTA(INDIRECT(CONCATENATE("'", A7, " Index'!B:B")))-1)</f>
        <v>44196</v>
      </c>
      <c r="C17" s="61">
        <f ca="1">INDEX(INDIRECT(CONCATENATE("'", A7, " Index'!A:A")), COUNTA(INDIRECT(CONCATENATE("'", A7, " Index'!B:B"))))</f>
        <v>44227</v>
      </c>
      <c r="D17" s="28" t="s">
        <v>13</v>
      </c>
    </row>
    <row r="18" spans="1:4">
      <c r="A18" s="12" t="str">
        <f>'Midland Index'!B$3</f>
        <v>Energy</v>
      </c>
      <c r="B18" s="15">
        <f ca="1">INDEX(INDIRECT(CONCATENATE("'", A7, " Index'!B:B")), COUNTA(INDIRECT(CONCATENATE("'", A7, " Index'!B:B")))-1)</f>
        <v>68.162912582308934</v>
      </c>
      <c r="C18" s="15">
        <f ca="1">INDEX(INDIRECT(CONCATENATE("'", A7, " Index'!B:B")), COUNTA(INDIRECT(CONCATENATE("'", A7, " Index'!B:B"))))</f>
        <v>70.892908531908844</v>
      </c>
      <c r="D18" s="25">
        <f ca="1">ROUND(C18,1)-ROUND(B18,1)</f>
        <v>2.7000000000000028</v>
      </c>
    </row>
    <row r="19" spans="1:4">
      <c r="A19" s="12" t="str">
        <f>'Midland Index'!C$3</f>
        <v>Construction</v>
      </c>
      <c r="B19" s="15">
        <f ca="1">INDEX(INDIRECT(CONCATENATE("'", A7, " Index'!C:C")), COUNTA(INDIRECT(CONCATENATE("'", A7, " Index'!B:B")))-1)</f>
        <v>158.99184535957448</v>
      </c>
      <c r="C19" s="15">
        <f ca="1">INDEX(INDIRECT(CONCATENATE("'", A7, " Index'!C:C")), COUNTA(INDIRECT(CONCATENATE("'", A7, " Index'!B:B"))))</f>
        <v>113.44618586435872</v>
      </c>
      <c r="D19" s="25">
        <f t="shared" ref="D19:D28" ca="1" si="1">ROUND(C19,1)-ROUND(B19,1)</f>
        <v>-45.599999999999994</v>
      </c>
    </row>
    <row r="20" spans="1:4">
      <c r="A20" s="12" t="str">
        <f>'Midland Index'!D$3</f>
        <v>Manufacturing</v>
      </c>
      <c r="B20" s="15">
        <f ca="1">INDEX(INDIRECT(CONCATENATE("'", A7, " Index'!D:D")), COUNTA(INDIRECT(CONCATENATE("'", A7, " Index'!B:B")))-1)</f>
        <v>90.110259674745976</v>
      </c>
      <c r="C20" s="15">
        <f ca="1">INDEX(INDIRECT(CONCATENATE("'", A7, " Index'!D:D")), COUNTA(INDIRECT(CONCATENATE("'", A7, " Index'!B:B"))))</f>
        <v>91.638040788873141</v>
      </c>
      <c r="D20" s="25">
        <f t="shared" ca="1" si="1"/>
        <v>1.5</v>
      </c>
    </row>
    <row r="21" spans="1:4">
      <c r="A21" s="12" t="str">
        <f>'Midland Index'!E$3</f>
        <v>Retail</v>
      </c>
      <c r="B21" s="15">
        <f ca="1">INDEX(INDIRECT(CONCATENATE("'", A7, " Index'!E:E")), COUNTA(INDIRECT(CONCATENATE("'", A7, " Index'!B:B")))-1)</f>
        <v>124.27438090853613</v>
      </c>
      <c r="C21" s="15">
        <f ca="1">INDEX(INDIRECT(CONCATENATE("'", A7, " Index'!E:E")), COUNTA(INDIRECT(CONCATENATE("'", A7, " Index'!B:B"))))</f>
        <v>123.7861738916309</v>
      </c>
      <c r="D21" s="25">
        <f t="shared" ca="1" si="1"/>
        <v>-0.5</v>
      </c>
    </row>
    <row r="22" spans="1:4">
      <c r="A22" s="12" t="str">
        <f>'Midland Index'!F$3</f>
        <v>Financial Services</v>
      </c>
      <c r="B22" s="15">
        <f ca="1">INDEX(INDIRECT(CONCATENATE("'", A7, " Index'!F:F")), COUNTA(INDIRECT(CONCATENATE("'", A7, " Index'!B:B")))-1)</f>
        <v>193.24771456431887</v>
      </c>
      <c r="C22" s="15">
        <f ca="1">INDEX(INDIRECT(CONCATENATE("'", A7, " Index'!F:F")), COUNTA(INDIRECT(CONCATENATE("'", A7, " Index'!B:B"))))</f>
        <v>192.69933962740751</v>
      </c>
      <c r="D22" s="25">
        <f t="shared" ca="1" si="1"/>
        <v>-0.5</v>
      </c>
    </row>
    <row r="23" spans="1:4">
      <c r="A23" s="12" t="str">
        <f>'Midland Index'!G$3</f>
        <v>Real Estate</v>
      </c>
      <c r="B23" s="15">
        <f ca="1">INDEX(INDIRECT(CONCATENATE("'", A7, " Index'!G:G")), COUNTA(INDIRECT(CONCATENATE("'", A7, " Index'!B:B")))-1)</f>
        <v>143.61839163567592</v>
      </c>
      <c r="C23" s="15">
        <f ca="1">INDEX(INDIRECT(CONCATENATE("'", A7, " Index'!G:G")), COUNTA(INDIRECT(CONCATENATE("'", A7, " Index'!B:B"))))</f>
        <v>151.23584305833253</v>
      </c>
      <c r="D23" s="25">
        <f t="shared" ca="1" si="1"/>
        <v>7.5999999999999943</v>
      </c>
    </row>
    <row r="24" spans="1:4">
      <c r="A24" s="12" t="str">
        <f>'Midland Index'!H$3</f>
        <v>Professional &amp; Business Services</v>
      </c>
      <c r="B24" s="15">
        <f ca="1">INDEX(INDIRECT(CONCATENATE("'", A7, " Index'!H:H")), COUNTA(INDIRECT(CONCATENATE("'", A7, " Index'!B:B")))-1)</f>
        <v>96.97035745422842</v>
      </c>
      <c r="C24" s="15">
        <f ca="1">INDEX(INDIRECT(CONCATENATE("'", A7, " Index'!H:H")), COUNTA(INDIRECT(CONCATENATE("'", A7, " Index'!B:B"))))</f>
        <v>95.422842197035749</v>
      </c>
      <c r="D24" s="25">
        <f t="shared" ca="1" si="1"/>
        <v>-1.5999999999999943</v>
      </c>
    </row>
    <row r="25" spans="1:4">
      <c r="A25" s="12" t="str">
        <f>'Midland Index'!I$3</f>
        <v>Health Care</v>
      </c>
      <c r="B25" s="15">
        <f ca="1">INDEX(INDIRECT(CONCATENATE("'", A7, " Index'!I:I")), COUNTA(INDIRECT(CONCATENATE("'", A7, " Index'!B:B")))-1)</f>
        <v>94.148220548496525</v>
      </c>
      <c r="C25" s="15">
        <f ca="1">INDEX(INDIRECT(CONCATENATE("'", A7, " Index'!I:I")), COUNTA(INDIRECT(CONCATENATE("'", A7, " Index'!B:B"))))</f>
        <v>94.603576151325242</v>
      </c>
      <c r="D25" s="25">
        <f t="shared" ca="1" si="1"/>
        <v>0.5</v>
      </c>
    </row>
    <row r="26" spans="1:4">
      <c r="A26" s="12" t="str">
        <f>'Midland Index'!J$3</f>
        <v>Hospitality &amp; Tourism</v>
      </c>
      <c r="B26" s="15">
        <f ca="1">INDEX(INDIRECT(CONCATENATE("'", A7, " Index'!J:J")), COUNTA(INDIRECT(CONCATENATE("'", A7, " Index'!B:B")))-1)</f>
        <v>126.75379398887316</v>
      </c>
      <c r="C26" s="15">
        <f ca="1">INDEX(INDIRECT(CONCATENATE("'", A7, " Index'!J:J")), COUNTA(INDIRECT(CONCATENATE("'", A7, " Index'!B:B"))))</f>
        <v>130.11159759028212</v>
      </c>
      <c r="D26" s="25">
        <f t="shared" ca="1" si="1"/>
        <v>3.2999999999999972</v>
      </c>
    </row>
    <row r="27" spans="1:4">
      <c r="A27" s="12" t="str">
        <f>'Midland Index'!K$3</f>
        <v>Other Activity</v>
      </c>
      <c r="B27" s="15">
        <f ca="1">INDEX(INDIRECT(CONCATENATE("'", A7, " Index'!K:K")), COUNTA(INDIRECT(CONCATENATE("'", A7, " Index'!B:B")))-1)</f>
        <v>115.60461378462702</v>
      </c>
      <c r="C27" s="15">
        <f ca="1">INDEX(INDIRECT(CONCATENATE("'", A7, " Index'!K:K")), COUNTA(INDIRECT(CONCATENATE("'", A7, " Index'!B:B"))))</f>
        <v>114.34716838422993</v>
      </c>
      <c r="D27" s="25">
        <f t="shared" ca="1" si="1"/>
        <v>-1.2999999999999972</v>
      </c>
    </row>
    <row r="28" spans="1:4">
      <c r="A28" s="16" t="str">
        <f>'Midland Index'!L$3</f>
        <v>Midland Composite</v>
      </c>
      <c r="B28" s="17">
        <f ca="1">INDEX(INDIRECT(CONCATENATE("'", A7, " Index'!L:L")), COUNTA(INDIRECT(CONCATENATE("'", A7, " Index'!B:B")))-1)</f>
        <v>80.925922991126924</v>
      </c>
      <c r="C28" s="17">
        <f ca="1">INDEX(INDIRECT(CONCATENATE("'", A7, " Index'!L:L")), COUNTA(INDIRECT(CONCATENATE("'", A7, " Index'!B:B"))))</f>
        <v>82.635057284730962</v>
      </c>
      <c r="D28" s="26">
        <f t="shared" ca="1" si="1"/>
        <v>1.6999999999999886</v>
      </c>
    </row>
    <row r="30" spans="1:4" ht="20.25">
      <c r="A30" s="19" t="s">
        <v>24</v>
      </c>
      <c r="B30" s="20"/>
      <c r="C30" s="20"/>
      <c r="D30" s="23"/>
    </row>
    <row r="32" spans="1:4" ht="18">
      <c r="A32" s="85" t="str">
        <f>CONCATENATE(UPPER(A30), " INDEX")</f>
        <v>PERMIAN BASIN INDEX</v>
      </c>
      <c r="B32" s="85"/>
    </row>
    <row r="33" spans="1:4">
      <c r="A33" s="86" t="s">
        <v>11</v>
      </c>
      <c r="B33" s="86"/>
    </row>
    <row r="34" spans="1:4">
      <c r="A34" s="87"/>
      <c r="B34" s="87"/>
    </row>
    <row r="35" spans="1:4">
      <c r="A35" s="12" t="s">
        <v>9</v>
      </c>
      <c r="B35" s="15">
        <f ca="1">C51</f>
        <v>80.677366198715191</v>
      </c>
      <c r="C35" s="12"/>
      <c r="D35" s="25"/>
    </row>
    <row r="36" spans="1:4">
      <c r="A36" s="14" t="s">
        <v>25</v>
      </c>
      <c r="B36" s="18" t="str">
        <f ca="1">CONCATENATE(IF(D51&gt;0, "Up ", "Down "), ROUND(D51, 1))</f>
        <v>Up 0.5</v>
      </c>
      <c r="C36" s="12"/>
      <c r="D36" s="25"/>
    </row>
    <row r="37" spans="1:4">
      <c r="A37" s="12"/>
      <c r="B37" s="12"/>
      <c r="C37" s="12"/>
      <c r="D37" s="25"/>
    </row>
    <row r="38" spans="1:4" ht="18">
      <c r="A38" s="85" t="str">
        <f>A32</f>
        <v>PERMIAN BASIN INDEX</v>
      </c>
      <c r="B38" s="85"/>
      <c r="C38" s="85"/>
      <c r="D38" s="85"/>
    </row>
    <row r="39" spans="1:4">
      <c r="A39" s="86" t="s">
        <v>12</v>
      </c>
      <c r="B39" s="86"/>
      <c r="C39" s="86"/>
      <c r="D39" s="86"/>
    </row>
    <row r="40" spans="1:4">
      <c r="A40" s="13" t="s">
        <v>10</v>
      </c>
      <c r="B40" s="61">
        <f ca="1">INDEX(INDIRECT(CONCATENATE("'", A30, " Index'!A:A")), COUNTA(INDIRECT(CONCATENATE("'", A30, " Index'!B:B")))-1)</f>
        <v>44166</v>
      </c>
      <c r="C40" s="61">
        <f ca="1">INDEX(INDIRECT(CONCATENATE("'", A30, " Index'!A:A")), COUNTA(INDIRECT(CONCATENATE("'", A30, " Index'!B:B"))))</f>
        <v>44197</v>
      </c>
      <c r="D40" s="28" t="s">
        <v>13</v>
      </c>
    </row>
    <row r="41" spans="1:4">
      <c r="A41" s="12" t="str">
        <f>'Permian Basin Index'!B$3</f>
        <v>Energy</v>
      </c>
      <c r="B41" s="15">
        <f ca="1">INDEX(INDIRECT(CONCATENATE("'", A30, " Index'!B:B")), COUNTA(INDIRECT(CONCATENATE("'", A30, " Index'!B:B")))-1)</f>
        <v>59.433636405299104</v>
      </c>
      <c r="C41" s="15">
        <f ca="1">INDEX(INDIRECT(CONCATENATE("'", A30, " Index'!B:B")), COUNTA(INDIRECT(CONCATENATE("'", A30, " Index'!B:B"))))</f>
        <v>62.154156487129676</v>
      </c>
      <c r="D41" s="25">
        <f ca="1">ROUND(C41,1)-ROUND(B41,1)</f>
        <v>2.8000000000000043</v>
      </c>
    </row>
    <row r="42" spans="1:4">
      <c r="A42" s="12" t="str">
        <f>'Permian Basin Index'!C$3</f>
        <v>Construction</v>
      </c>
      <c r="B42" s="15">
        <f ca="1">INDEX(INDIRECT(CONCATENATE("'", A30, " Index'!C:C")), COUNTA(INDIRECT(CONCATENATE("'", A30, " Index'!B:B")))-1)</f>
        <v>153.00882356036351</v>
      </c>
      <c r="C42" s="15">
        <f ca="1">INDEX(INDIRECT(CONCATENATE("'", A30, " Index'!C:C")), COUNTA(INDIRECT(CONCATENATE("'", A30, " Index'!B:B"))))</f>
        <v>107.00643564141119</v>
      </c>
      <c r="D42" s="25">
        <f t="shared" ref="D42:D51" ca="1" si="2">ROUND(C42,1)-ROUND(B42,1)</f>
        <v>-46</v>
      </c>
    </row>
    <row r="43" spans="1:4">
      <c r="A43" s="12" t="str">
        <f>'Permian Basin Index'!D$3</f>
        <v>Manufacturing</v>
      </c>
      <c r="B43" s="15">
        <f ca="1">INDEX(INDIRECT(CONCATENATE("'", A30, " Index'!D:D")), COUNTA(INDIRECT(CONCATENATE("'", A30, " Index'!B:B")))-1)</f>
        <v>76.93290975054984</v>
      </c>
      <c r="C43" s="15">
        <f ca="1">INDEX(INDIRECT(CONCATENATE("'", A30, " Index'!D:D")), COUNTA(INDIRECT(CONCATENATE("'", A30, " Index'!B:B"))))</f>
        <v>77.237438201402341</v>
      </c>
      <c r="D43" s="25">
        <f t="shared" ca="1" si="2"/>
        <v>0.29999999999999716</v>
      </c>
    </row>
    <row r="44" spans="1:4">
      <c r="A44" s="12" t="str">
        <f>'Permian Basin Index'!E$3</f>
        <v>Retail</v>
      </c>
      <c r="B44" s="15">
        <f ca="1">INDEX(INDIRECT(CONCATENATE("'", A30, " Index'!E:E")), COUNTA(INDIRECT(CONCATENATE("'", A30, " Index'!B:B")))-1)</f>
        <v>120.67742317518146</v>
      </c>
      <c r="C44" s="15">
        <f ca="1">INDEX(INDIRECT(CONCATENATE("'", A30, " Index'!E:E")), COUNTA(INDIRECT(CONCATENATE("'", A30, " Index'!B:B"))))</f>
        <v>119.16827863906293</v>
      </c>
      <c r="D44" s="25">
        <f t="shared" ca="1" si="2"/>
        <v>-1.5</v>
      </c>
    </row>
    <row r="45" spans="1:4">
      <c r="A45" s="12" t="str">
        <f>'Permian Basin Index'!F$3</f>
        <v>Financial Services</v>
      </c>
      <c r="B45" s="15">
        <f ca="1">INDEX(INDIRECT(CONCATENATE("'", A30, " Index'!F:F")), COUNTA(INDIRECT(CONCATENATE("'", A30, " Index'!B:B")))-1)</f>
        <v>110.94712370872266</v>
      </c>
      <c r="C45" s="15">
        <f ca="1">INDEX(INDIRECT(CONCATENATE("'", A30, " Index'!F:F")), COUNTA(INDIRECT(CONCATENATE("'", A30, " Index'!B:B"))))</f>
        <v>110.56729015402874</v>
      </c>
      <c r="D45" s="25">
        <f t="shared" ca="1" si="2"/>
        <v>-0.30000000000001137</v>
      </c>
    </row>
    <row r="46" spans="1:4">
      <c r="A46" s="12" t="str">
        <f>'Permian Basin Index'!G$3</f>
        <v>Real Estate</v>
      </c>
      <c r="B46" s="15">
        <f ca="1">INDEX(INDIRECT(CONCATENATE("'", A30, " Index'!G:G")), COUNTA(INDIRECT(CONCATENATE("'", A30, " Index'!B:B")))-1)</f>
        <v>159.94845129426332</v>
      </c>
      <c r="C46" s="15">
        <f ca="1">INDEX(INDIRECT(CONCATENATE("'", A30, " Index'!G:G")), COUNTA(INDIRECT(CONCATENATE("'", A30, " Index'!B:B"))))</f>
        <v>163.32322007391011</v>
      </c>
      <c r="D46" s="25">
        <f t="shared" ca="1" si="2"/>
        <v>3.4000000000000057</v>
      </c>
    </row>
    <row r="47" spans="1:4">
      <c r="A47" s="12" t="str">
        <f>'Permian Basin Index'!H$3</f>
        <v>Professional &amp; Business Services</v>
      </c>
      <c r="B47" s="15">
        <f ca="1">INDEX(INDIRECT(CONCATENATE("'", A30, " Index'!H:H")), COUNTA(INDIRECT(CONCATENATE("'", A30, " Index'!B:B")))-1)</f>
        <v>93.655821447534649</v>
      </c>
      <c r="C47" s="15">
        <f ca="1">INDEX(INDIRECT(CONCATENATE("'", A30, " Index'!H:H")), COUNTA(INDIRECT(CONCATENATE("'", A30, " Index'!B:B"))))</f>
        <v>91.956716773165866</v>
      </c>
      <c r="D47" s="25">
        <f t="shared" ca="1" si="2"/>
        <v>-1.7000000000000028</v>
      </c>
    </row>
    <row r="48" spans="1:4">
      <c r="A48" s="12" t="str">
        <f>'Permian Basin Index'!I$3</f>
        <v>Health Care</v>
      </c>
      <c r="B48" s="15">
        <f ca="1">INDEX(INDIRECT(CONCATENATE("'", A30, " Index'!I:I")), COUNTA(INDIRECT(CONCATENATE("'", A30, " Index'!B:B")))-1)</f>
        <v>91.537104174019063</v>
      </c>
      <c r="C48" s="15">
        <f ca="1">INDEX(INDIRECT(CONCATENATE("'", A30, " Index'!I:I")), COUNTA(INDIRECT(CONCATENATE("'", A30, " Index'!B:B"))))</f>
        <v>91.598703840354204</v>
      </c>
      <c r="D48" s="25">
        <f t="shared" ca="1" si="2"/>
        <v>9.9999999999994316E-2</v>
      </c>
    </row>
    <row r="49" spans="1:4">
      <c r="A49" s="12" t="str">
        <f>'Permian Basin Index'!J$3</f>
        <v>Hospitality &amp; Tourism</v>
      </c>
      <c r="B49" s="15">
        <f ca="1">INDEX(INDIRECT(CONCATENATE("'", A30, " Index'!J:J")), COUNTA(INDIRECT(CONCATENATE("'", A30, " Index'!B:B")))-1)</f>
        <v>122.25055749328149</v>
      </c>
      <c r="C49" s="15">
        <f ca="1">INDEX(INDIRECT(CONCATENATE("'", A30, " Index'!J:J")), COUNTA(INDIRECT(CONCATENATE("'", A30, " Index'!B:B"))))</f>
        <v>125.09120018297216</v>
      </c>
      <c r="D49" s="25">
        <f t="shared" ca="1" si="2"/>
        <v>2.7999999999999972</v>
      </c>
    </row>
    <row r="50" spans="1:4">
      <c r="A50" s="12" t="str">
        <f>'Permian Basin Index'!K$3</f>
        <v>Other Activity</v>
      </c>
      <c r="B50" s="15">
        <f ca="1">INDEX(INDIRECT(CONCATENATE("'", A30, " Index'!K:K")), COUNTA(INDIRECT(CONCATENATE("'", A30, " Index'!B:B")))-1)</f>
        <v>110.08559818296997</v>
      </c>
      <c r="C50" s="15">
        <f ca="1">INDEX(INDIRECT(CONCATENATE("'", A30, " Index'!K:K")), COUNTA(INDIRECT(CONCATENATE("'", A30, " Index'!B:B"))))</f>
        <v>109.69623460700545</v>
      </c>
      <c r="D50" s="25">
        <f t="shared" ca="1" si="2"/>
        <v>-0.39999999999999147</v>
      </c>
    </row>
    <row r="51" spans="1:4">
      <c r="A51" s="16" t="str">
        <f>'Permian Basin Index'!L$3</f>
        <v>Permian Basin Composite</v>
      </c>
      <c r="B51" s="17">
        <f ca="1">INDEX(INDIRECT(CONCATENATE("'", A30, " Index'!L:L")), COUNTA(INDIRECT(CONCATENATE("'", A30, " Index'!B:B")))-1)</f>
        <v>80.177179514348438</v>
      </c>
      <c r="C51" s="17">
        <f ca="1">INDEX(INDIRECT(CONCATENATE("'", A30, " Index'!L:L")), COUNTA(INDIRECT(CONCATENATE("'", A30, " Index'!B:B"))))</f>
        <v>80.677366198715191</v>
      </c>
      <c r="D51" s="26">
        <f t="shared" ca="1" si="2"/>
        <v>0.5</v>
      </c>
    </row>
  </sheetData>
  <mergeCells count="12">
    <mergeCell ref="A32:B32"/>
    <mergeCell ref="A33:B33"/>
    <mergeCell ref="A34:B34"/>
    <mergeCell ref="A38:D38"/>
    <mergeCell ref="A39:D39"/>
    <mergeCell ref="A1:D1"/>
    <mergeCell ref="A2:D2"/>
    <mergeCell ref="A16:D16"/>
    <mergeCell ref="A15:D15"/>
    <mergeCell ref="A9:B9"/>
    <mergeCell ref="A10:B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6"/>
  <sheetViews>
    <sheetView tabSelected="1"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 activeCell="B4" sqref="B4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8.21875" style="1" bestFit="1" customWidth="1"/>
  </cols>
  <sheetData>
    <row r="1" spans="1:12" ht="21">
      <c r="A1" s="56"/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22</v>
      </c>
    </row>
    <row r="4" spans="1:12">
      <c r="A4" s="59">
        <v>40209</v>
      </c>
      <c r="B4" s="7">
        <v>66.482964723001984</v>
      </c>
      <c r="C4" s="7">
        <v>54.75872446524037</v>
      </c>
      <c r="D4" s="7">
        <v>70.018496721035817</v>
      </c>
      <c r="E4" s="7">
        <v>97.243129235677657</v>
      </c>
      <c r="F4" s="7">
        <v>70.295000226616693</v>
      </c>
      <c r="G4" s="7">
        <v>97.290876513533291</v>
      </c>
      <c r="H4" s="7">
        <v>76.634699215344384</v>
      </c>
      <c r="I4" s="7">
        <v>96.424998562640141</v>
      </c>
      <c r="J4" s="7">
        <v>90.831879382427488</v>
      </c>
      <c r="K4" s="7">
        <v>90.077526708896656</v>
      </c>
      <c r="L4" s="9">
        <v>70.701112175174572</v>
      </c>
    </row>
    <row r="5" spans="1:12">
      <c r="A5" s="59">
        <v>40237</v>
      </c>
      <c r="B5" s="7">
        <v>67.354090492214723</v>
      </c>
      <c r="C5" s="7">
        <v>63.693028783173354</v>
      </c>
      <c r="D5" s="7">
        <v>69.211367075836563</v>
      </c>
      <c r="E5" s="7">
        <v>99.504298577133497</v>
      </c>
      <c r="F5" s="7">
        <v>71.314396856233117</v>
      </c>
      <c r="G5" s="7">
        <v>98.268542081558678</v>
      </c>
      <c r="H5" s="7">
        <v>78.193112467306022</v>
      </c>
      <c r="I5" s="7">
        <v>96.562985108951878</v>
      </c>
      <c r="J5" s="7">
        <v>91.582447246271855</v>
      </c>
      <c r="K5" s="7">
        <v>89.373168195140394</v>
      </c>
      <c r="L5" s="9">
        <v>71.554211589850254</v>
      </c>
    </row>
    <row r="6" spans="1:12">
      <c r="A6" s="59">
        <v>40268</v>
      </c>
      <c r="B6" s="7">
        <v>70.76411153183372</v>
      </c>
      <c r="C6" s="7">
        <v>80.278292615456195</v>
      </c>
      <c r="D6" s="7">
        <v>70.998582718777769</v>
      </c>
      <c r="E6" s="7">
        <v>99.131719537916339</v>
      </c>
      <c r="F6" s="7">
        <v>72.14032671240264</v>
      </c>
      <c r="G6" s="7">
        <v>96.34251313899189</v>
      </c>
      <c r="H6" s="7">
        <v>79.664341761115949</v>
      </c>
      <c r="I6" s="7">
        <v>98.867360432357842</v>
      </c>
      <c r="J6" s="7">
        <v>90.897718668729624</v>
      </c>
      <c r="K6" s="7">
        <v>89.930982320128578</v>
      </c>
      <c r="L6" s="9">
        <v>74.459075680633987</v>
      </c>
    </row>
    <row r="7" spans="1:12">
      <c r="A7" s="59">
        <v>40298</v>
      </c>
      <c r="B7" s="7">
        <v>74.089469106462928</v>
      </c>
      <c r="C7" s="7">
        <v>79.99450779075724</v>
      </c>
      <c r="D7" s="7">
        <v>72.843450479233226</v>
      </c>
      <c r="E7" s="7">
        <v>99.60707900174512</v>
      </c>
      <c r="F7" s="7">
        <v>72.545302921505396</v>
      </c>
      <c r="G7" s="7">
        <v>112.01849115338905</v>
      </c>
      <c r="H7" s="7">
        <v>80.786835222319098</v>
      </c>
      <c r="I7" s="7">
        <v>94.989938480998106</v>
      </c>
      <c r="J7" s="7">
        <v>91.964315106824245</v>
      </c>
      <c r="K7" s="7">
        <v>89.916800605086507</v>
      </c>
      <c r="L7" s="9">
        <v>77.592559787508932</v>
      </c>
    </row>
    <row r="8" spans="1:12">
      <c r="A8" s="59">
        <v>40329</v>
      </c>
      <c r="B8" s="7">
        <v>71.081069888809537</v>
      </c>
      <c r="C8" s="7">
        <v>82.149008297366521</v>
      </c>
      <c r="D8" s="7">
        <v>74.54418794590309</v>
      </c>
      <c r="E8" s="7">
        <v>100.41647484556171</v>
      </c>
      <c r="F8" s="7">
        <v>72.71951489472869</v>
      </c>
      <c r="G8" s="7">
        <v>97.227766058870287</v>
      </c>
      <c r="H8" s="7">
        <v>81.222755013077588</v>
      </c>
      <c r="I8" s="7">
        <v>95.32110619214626</v>
      </c>
      <c r="J8" s="7">
        <v>91.4112651018863</v>
      </c>
      <c r="K8" s="7">
        <v>90.796066937695002</v>
      </c>
      <c r="L8" s="9">
        <v>74.990976956923006</v>
      </c>
    </row>
    <row r="9" spans="1:12">
      <c r="A9" s="59">
        <v>40359</v>
      </c>
      <c r="B9" s="7">
        <v>72.729571184781321</v>
      </c>
      <c r="C9" s="7">
        <v>90.726836169971961</v>
      </c>
      <c r="D9" s="7">
        <v>74.947752768502724</v>
      </c>
      <c r="E9" s="7">
        <v>99.928267828656473</v>
      </c>
      <c r="F9" s="7">
        <v>72.866884691182378</v>
      </c>
      <c r="G9" s="7">
        <v>121.30973390290498</v>
      </c>
      <c r="H9" s="7">
        <v>82.290758500435913</v>
      </c>
      <c r="I9" s="7">
        <v>96.687173000632441</v>
      </c>
      <c r="J9" s="7">
        <v>91.371761530105019</v>
      </c>
      <c r="K9" s="7">
        <v>91.155337052094168</v>
      </c>
      <c r="L9" s="9">
        <v>77.218440094143588</v>
      </c>
    </row>
    <row r="10" spans="1:12">
      <c r="A10" s="59">
        <v>40390</v>
      </c>
      <c r="B10" s="7">
        <v>73.552314081263305</v>
      </c>
      <c r="C10" s="7">
        <v>78.634650688815796</v>
      </c>
      <c r="D10" s="7">
        <v>76.879098705229524</v>
      </c>
      <c r="E10" s="7">
        <v>99.465755917904133</v>
      </c>
      <c r="F10" s="7">
        <v>74.896717727861258</v>
      </c>
      <c r="G10" s="7">
        <v>126.50442233099324</v>
      </c>
      <c r="H10" s="7">
        <v>82.399738448125547</v>
      </c>
      <c r="I10" s="7">
        <v>95.735065831081471</v>
      </c>
      <c r="J10" s="7">
        <v>90.594857951739797</v>
      </c>
      <c r="K10" s="7">
        <v>91.391698969462041</v>
      </c>
      <c r="L10" s="9">
        <v>77.934219570599609</v>
      </c>
    </row>
    <row r="11" spans="1:12">
      <c r="A11" s="59">
        <v>40421</v>
      </c>
      <c r="B11" s="7">
        <v>75.26567105784855</v>
      </c>
      <c r="C11" s="7">
        <v>73.632080525109515</v>
      </c>
      <c r="D11" s="7">
        <v>77.830358644214371</v>
      </c>
      <c r="E11" s="7">
        <v>99.10602443176343</v>
      </c>
      <c r="F11" s="7">
        <v>76.822408097800476</v>
      </c>
      <c r="G11" s="7">
        <v>123.24940946896729</v>
      </c>
      <c r="H11" s="7">
        <v>83.173496076721889</v>
      </c>
      <c r="I11" s="7">
        <v>97.680676134076933</v>
      </c>
      <c r="J11" s="7">
        <v>91.740461533396982</v>
      </c>
      <c r="K11" s="7">
        <v>91.453153067977681</v>
      </c>
      <c r="L11" s="9">
        <v>79.1921256621835</v>
      </c>
    </row>
    <row r="12" spans="1:12">
      <c r="A12" s="59">
        <v>40451</v>
      </c>
      <c r="B12" s="7">
        <v>75.306997775955736</v>
      </c>
      <c r="C12" s="7">
        <v>73.330958106661228</v>
      </c>
      <c r="D12" s="7">
        <v>77.196185351557801</v>
      </c>
      <c r="E12" s="7">
        <v>98.643512521011104</v>
      </c>
      <c r="F12" s="7">
        <v>78.705244692495015</v>
      </c>
      <c r="G12" s="7">
        <v>122.85954409541885</v>
      </c>
      <c r="H12" s="7">
        <v>82.628596338273752</v>
      </c>
      <c r="I12" s="7">
        <v>97.639280170183412</v>
      </c>
      <c r="J12" s="7">
        <v>92.728050827929025</v>
      </c>
      <c r="K12" s="7">
        <v>91.434244114588253</v>
      </c>
      <c r="L12" s="9">
        <v>79.210105199990906</v>
      </c>
    </row>
    <row r="13" spans="1:12">
      <c r="A13" s="59">
        <v>40482</v>
      </c>
      <c r="B13" s="7">
        <v>77.911575348903099</v>
      </c>
      <c r="C13" s="7">
        <v>66.834234231674102</v>
      </c>
      <c r="D13" s="7">
        <v>82.038963222753367</v>
      </c>
      <c r="E13" s="7">
        <v>99.992505594038732</v>
      </c>
      <c r="F13" s="7">
        <v>78.072497004830296</v>
      </c>
      <c r="G13" s="7">
        <v>118.97752240552582</v>
      </c>
      <c r="H13" s="7">
        <v>83.772885789014822</v>
      </c>
      <c r="I13" s="7">
        <v>99.62628643707238</v>
      </c>
      <c r="J13" s="7">
        <v>91.226915100240319</v>
      </c>
      <c r="K13" s="7">
        <v>91.410607922851469</v>
      </c>
      <c r="L13" s="9">
        <v>81.176250834953251</v>
      </c>
    </row>
    <row r="14" spans="1:12">
      <c r="A14" s="59">
        <v>40512</v>
      </c>
      <c r="B14" s="7">
        <v>79.571734502512754</v>
      </c>
      <c r="C14" s="7">
        <v>69.585694438579679</v>
      </c>
      <c r="D14" s="7">
        <v>79.271661582070195</v>
      </c>
      <c r="E14" s="7">
        <v>100.71196856632014</v>
      </c>
      <c r="F14" s="7">
        <v>77.462987869245424</v>
      </c>
      <c r="G14" s="7">
        <v>115.50521414732093</v>
      </c>
      <c r="H14" s="7">
        <v>84.993461203138622</v>
      </c>
      <c r="I14" s="7">
        <v>100.63358822514805</v>
      </c>
      <c r="J14" s="7">
        <v>91.200579385719465</v>
      </c>
      <c r="K14" s="7">
        <v>92.062966814786805</v>
      </c>
      <c r="L14" s="9">
        <v>82.351596027781227</v>
      </c>
    </row>
    <row r="15" spans="1:12">
      <c r="A15" s="59">
        <v>40543</v>
      </c>
      <c r="B15" s="7">
        <v>81.775643854072129</v>
      </c>
      <c r="C15" s="7">
        <v>72.438289009108203</v>
      </c>
      <c r="D15" s="7">
        <v>79.329313699584418</v>
      </c>
      <c r="E15" s="7">
        <v>99.735554532509667</v>
      </c>
      <c r="F15" s="7">
        <v>76.73660373317216</v>
      </c>
      <c r="G15" s="7">
        <v>110.72966115080264</v>
      </c>
      <c r="H15" s="7">
        <v>85.211421098517874</v>
      </c>
      <c r="I15" s="7">
        <v>101.90306445121601</v>
      </c>
      <c r="J15" s="7">
        <v>92.70171511340817</v>
      </c>
      <c r="K15" s="7">
        <v>91.949513094450225</v>
      </c>
      <c r="L15" s="9">
        <v>83.931174828354742</v>
      </c>
    </row>
    <row r="16" spans="1:12">
      <c r="A16" s="59">
        <v>40574</v>
      </c>
      <c r="B16" s="7">
        <v>82.804191562577259</v>
      </c>
      <c r="C16" s="7">
        <v>62.323905728296161</v>
      </c>
      <c r="D16" s="7">
        <v>81.606572341396628</v>
      </c>
      <c r="E16" s="7">
        <v>100.46786505786753</v>
      </c>
      <c r="F16" s="7">
        <v>77.199415920359044</v>
      </c>
      <c r="G16" s="7">
        <v>115.88064995875074</v>
      </c>
      <c r="H16" s="7">
        <v>87.020488230165654</v>
      </c>
      <c r="I16" s="7">
        <v>99.184729488874837</v>
      </c>
      <c r="J16" s="7">
        <v>93.557625835335941</v>
      </c>
      <c r="K16" s="7">
        <v>92.59714474803819</v>
      </c>
      <c r="L16" s="9">
        <v>84.935881759198779</v>
      </c>
    </row>
    <row r="17" spans="1:12">
      <c r="A17" s="59">
        <v>40602</v>
      </c>
      <c r="B17" s="7">
        <v>83.205008576087948</v>
      </c>
      <c r="C17" s="7">
        <v>72.466840257301428</v>
      </c>
      <c r="D17" s="7">
        <v>84.25856974705134</v>
      </c>
      <c r="E17" s="7">
        <v>100.26230420864427</v>
      </c>
      <c r="F17" s="7">
        <v>77.618787733673386</v>
      </c>
      <c r="G17" s="7">
        <v>113.31967772073197</v>
      </c>
      <c r="H17" s="7">
        <v>86.639058413251959</v>
      </c>
      <c r="I17" s="7">
        <v>99.612487782441207</v>
      </c>
      <c r="J17" s="7">
        <v>93.952661553148758</v>
      </c>
      <c r="K17" s="7">
        <v>93.154958873026374</v>
      </c>
      <c r="L17" s="9">
        <v>85.429158612487541</v>
      </c>
    </row>
    <row r="18" spans="1:12">
      <c r="A18" s="59">
        <v>40633</v>
      </c>
      <c r="B18" s="7">
        <v>89.009045124025363</v>
      </c>
      <c r="C18" s="7">
        <v>86.383834896218502</v>
      </c>
      <c r="D18" s="7">
        <v>88.178913738019176</v>
      </c>
      <c r="E18" s="7">
        <v>101.73977281243643</v>
      </c>
      <c r="F18" s="7">
        <v>78.258666886173756</v>
      </c>
      <c r="G18" s="7">
        <v>112.79598518884264</v>
      </c>
      <c r="H18" s="7">
        <v>88.175675675675677</v>
      </c>
      <c r="I18" s="7">
        <v>98.991548324038405</v>
      </c>
      <c r="J18" s="7">
        <v>95.677650854264741</v>
      </c>
      <c r="K18" s="7">
        <v>93.490592795688755</v>
      </c>
      <c r="L18" s="9">
        <v>90.282365386289243</v>
      </c>
    </row>
    <row r="19" spans="1:12">
      <c r="A19" s="59">
        <v>40663</v>
      </c>
      <c r="B19" s="7">
        <v>92.984276429917699</v>
      </c>
      <c r="C19" s="7">
        <v>67.773330840806565</v>
      </c>
      <c r="D19" s="7">
        <v>87.371784092819908</v>
      </c>
      <c r="E19" s="7">
        <v>98.861920923310819</v>
      </c>
      <c r="F19" s="7">
        <v>79.836070401337651</v>
      </c>
      <c r="G19" s="7">
        <v>110.1780042120597</v>
      </c>
      <c r="H19" s="7">
        <v>89.886660854402791</v>
      </c>
      <c r="I19" s="7">
        <v>100.34381647789341</v>
      </c>
      <c r="J19" s="7">
        <v>94.782236560555688</v>
      </c>
      <c r="K19" s="7">
        <v>94.847310201380353</v>
      </c>
      <c r="L19" s="9">
        <v>93.048438163990753</v>
      </c>
    </row>
    <row r="20" spans="1:12">
      <c r="A20" s="59">
        <v>40694</v>
      </c>
      <c r="B20" s="7">
        <v>92.129098283445515</v>
      </c>
      <c r="C20" s="7">
        <v>97.375787599166927</v>
      </c>
      <c r="D20" s="7">
        <v>86.622306565134878</v>
      </c>
      <c r="E20" s="7">
        <v>98.57927475562883</v>
      </c>
      <c r="F20" s="7">
        <v>81.502264875710168</v>
      </c>
      <c r="G20" s="7">
        <v>109.76345689229341</v>
      </c>
      <c r="H20" s="7">
        <v>91.510462074978207</v>
      </c>
      <c r="I20" s="7">
        <v>101.04754786408326</v>
      </c>
      <c r="J20" s="7">
        <v>95.559140138920895</v>
      </c>
      <c r="K20" s="7">
        <v>95.324761274463455</v>
      </c>
      <c r="L20" s="9">
        <v>92.878100063799153</v>
      </c>
    </row>
    <row r="21" spans="1:12">
      <c r="A21" s="59">
        <v>40724</v>
      </c>
      <c r="B21" s="7">
        <v>91.317908449930144</v>
      </c>
      <c r="C21" s="7">
        <v>87.33721982491025</v>
      </c>
      <c r="D21" s="7">
        <v>89.87965120468904</v>
      </c>
      <c r="E21" s="7">
        <v>98.206695716411673</v>
      </c>
      <c r="F21" s="7">
        <v>83.460419920060133</v>
      </c>
      <c r="G21" s="7">
        <v>112.18238297468861</v>
      </c>
      <c r="H21" s="7">
        <v>92.556669572798612</v>
      </c>
      <c r="I21" s="7">
        <v>100.77157477145978</v>
      </c>
      <c r="J21" s="7">
        <v>96.678408006057211</v>
      </c>
      <c r="K21" s="7">
        <v>95.457123948189462</v>
      </c>
      <c r="L21" s="9">
        <v>92.410201323639257</v>
      </c>
    </row>
    <row r="22" spans="1:12">
      <c r="A22" s="59">
        <v>40755</v>
      </c>
      <c r="B22" s="7">
        <v>93.065731180288907</v>
      </c>
      <c r="C22" s="7">
        <v>84.818342049602634</v>
      </c>
      <c r="D22" s="7">
        <v>92.214561964015473</v>
      </c>
      <c r="E22" s="7">
        <v>99.889725169427109</v>
      </c>
      <c r="F22" s="7">
        <v>84.502688383950954</v>
      </c>
      <c r="G22" s="7">
        <v>117.57125642688173</v>
      </c>
      <c r="H22" s="7">
        <v>94.845248474280737</v>
      </c>
      <c r="I22" s="7">
        <v>100.21962858621285</v>
      </c>
      <c r="J22" s="7">
        <v>95.480132995358332</v>
      </c>
      <c r="K22" s="7">
        <v>98.047650562541364</v>
      </c>
      <c r="L22" s="9">
        <v>94.208777956347092</v>
      </c>
    </row>
    <row r="23" spans="1:12">
      <c r="A23" s="59">
        <v>40786</v>
      </c>
      <c r="B23" s="7">
        <v>89.817535917643369</v>
      </c>
      <c r="C23" s="7">
        <v>101.2439106051261</v>
      </c>
      <c r="D23" s="7">
        <v>92.41634437531529</v>
      </c>
      <c r="E23" s="7">
        <v>99.311585280986691</v>
      </c>
      <c r="F23" s="7">
        <v>85.493862257090171</v>
      </c>
      <c r="G23" s="7">
        <v>122.23997657829673</v>
      </c>
      <c r="H23" s="7">
        <v>94.540104620749787</v>
      </c>
      <c r="I23" s="7">
        <v>99.474501236129484</v>
      </c>
      <c r="J23" s="7">
        <v>96.033183000296276</v>
      </c>
      <c r="K23" s="7">
        <v>96.657842488418268</v>
      </c>
      <c r="L23" s="9">
        <v>92.031645788217446</v>
      </c>
    </row>
    <row r="24" spans="1:12">
      <c r="A24" s="59">
        <v>40816</v>
      </c>
      <c r="B24" s="7">
        <v>90.216428676573159</v>
      </c>
      <c r="C24" s="7">
        <v>90.285022887507012</v>
      </c>
      <c r="D24" s="7">
        <v>94.866559369670185</v>
      </c>
      <c r="E24" s="7">
        <v>98.322323694099765</v>
      </c>
      <c r="F24" s="7">
        <v>86.449704689978844</v>
      </c>
      <c r="G24" s="7">
        <v>119.58190155967651</v>
      </c>
      <c r="H24" s="7">
        <v>94.659982563208374</v>
      </c>
      <c r="I24" s="7">
        <v>100.96475593629621</v>
      </c>
      <c r="J24" s="7">
        <v>95.638147282483459</v>
      </c>
      <c r="K24" s="7">
        <v>95.925120544577851</v>
      </c>
      <c r="L24" s="9">
        <v>92.148478274555288</v>
      </c>
    </row>
    <row r="25" spans="1:12">
      <c r="A25" s="59">
        <v>40847</v>
      </c>
      <c r="B25" s="7">
        <v>91.767995933561167</v>
      </c>
      <c r="C25" s="7">
        <v>76.524129625155624</v>
      </c>
      <c r="D25" s="7">
        <v>93.050517667971846</v>
      </c>
      <c r="E25" s="7">
        <v>97.34590966028928</v>
      </c>
      <c r="F25" s="7">
        <v>87.321548684127947</v>
      </c>
      <c r="G25" s="7">
        <v>108.36362974027186</v>
      </c>
      <c r="H25" s="7">
        <v>94.071490845684394</v>
      </c>
      <c r="I25" s="7">
        <v>99.226125452768358</v>
      </c>
      <c r="J25" s="7">
        <v>97.626493728807986</v>
      </c>
      <c r="K25" s="7">
        <v>96.591661151555257</v>
      </c>
      <c r="L25" s="9">
        <v>92.767367380493809</v>
      </c>
    </row>
    <row r="26" spans="1:12">
      <c r="A26" s="59">
        <v>40877</v>
      </c>
      <c r="B26" s="7">
        <v>96.219389605367752</v>
      </c>
      <c r="C26" s="7">
        <v>75.569382320287914</v>
      </c>
      <c r="D26" s="7">
        <v>94.60712484085613</v>
      </c>
      <c r="E26" s="7">
        <v>97.101806151836669</v>
      </c>
      <c r="F26" s="7">
        <v>88.880746225948798</v>
      </c>
      <c r="G26" s="7">
        <v>107.8842963535897</v>
      </c>
      <c r="H26" s="7">
        <v>96.261987794245854</v>
      </c>
      <c r="I26" s="7">
        <v>99.419306617604789</v>
      </c>
      <c r="J26" s="7">
        <v>96.770583006880202</v>
      </c>
      <c r="K26" s="7">
        <v>96.118937316819512</v>
      </c>
      <c r="L26" s="9">
        <v>96.210405681653754</v>
      </c>
    </row>
    <row r="27" spans="1:12">
      <c r="A27" s="59">
        <v>40908</v>
      </c>
      <c r="B27" s="7">
        <v>97.155064854250895</v>
      </c>
      <c r="C27" s="7">
        <v>80.244032906779111</v>
      </c>
      <c r="D27" s="7">
        <v>94.145907900742273</v>
      </c>
      <c r="E27" s="7">
        <v>97.859811783347425</v>
      </c>
      <c r="F27" s="7">
        <v>89.886252671617186</v>
      </c>
      <c r="G27" s="7">
        <v>95.403166058802256</v>
      </c>
      <c r="H27" s="7">
        <v>97.013949433304276</v>
      </c>
      <c r="I27" s="7">
        <v>99.805668947277638</v>
      </c>
      <c r="J27" s="7">
        <v>96.744247292359347</v>
      </c>
      <c r="K27" s="7">
        <v>96.842204783965201</v>
      </c>
      <c r="L27" s="9">
        <v>96.659507523331143</v>
      </c>
    </row>
    <row r="28" spans="1:12">
      <c r="A28" s="59">
        <v>40939</v>
      </c>
      <c r="B28" s="7">
        <v>98.006194818588654</v>
      </c>
      <c r="C28" s="7">
        <v>78.86209574055691</v>
      </c>
      <c r="D28" s="7">
        <v>96.567296836340049</v>
      </c>
      <c r="E28" s="7">
        <v>98.052525079494231</v>
      </c>
      <c r="F28" s="7">
        <v>91.214784391641601</v>
      </c>
      <c r="G28" s="7">
        <v>93.320620161631965</v>
      </c>
      <c r="H28" s="7">
        <v>96.403661726242376</v>
      </c>
      <c r="I28" s="7">
        <v>101.54429943080549</v>
      </c>
      <c r="J28" s="7">
        <v>96.270204430983966</v>
      </c>
      <c r="K28" s="7">
        <v>97.726198354921053</v>
      </c>
      <c r="L28" s="9">
        <v>97.374046189755902</v>
      </c>
    </row>
    <row r="29" spans="1:12">
      <c r="A29" s="59">
        <v>40968</v>
      </c>
      <c r="B29" s="7">
        <v>99.425238403536909</v>
      </c>
      <c r="C29" s="7">
        <v>94.446929356953149</v>
      </c>
      <c r="D29" s="7">
        <v>98.06625189171011</v>
      </c>
      <c r="E29" s="7">
        <v>95.534404676509325</v>
      </c>
      <c r="F29" s="7">
        <v>92.711660865062882</v>
      </c>
      <c r="G29" s="7">
        <v>86.254302441025288</v>
      </c>
      <c r="H29" s="7">
        <v>100.14167393199651</v>
      </c>
      <c r="I29" s="7">
        <v>103.15874202265279</v>
      </c>
      <c r="J29" s="7">
        <v>97.70550087237055</v>
      </c>
      <c r="K29" s="7">
        <v>98.236740096435668</v>
      </c>
      <c r="L29" s="9">
        <v>98.659836728056021</v>
      </c>
    </row>
    <row r="30" spans="1:12">
      <c r="A30" s="59">
        <v>40999</v>
      </c>
      <c r="B30" s="7">
        <v>102.30468227715228</v>
      </c>
      <c r="C30" s="7">
        <v>91.537290498757969</v>
      </c>
      <c r="D30" s="7">
        <v>95.2412981335127</v>
      </c>
      <c r="E30" s="7">
        <v>96.999025727225032</v>
      </c>
      <c r="F30" s="7">
        <v>93.447614553102753</v>
      </c>
      <c r="G30" s="7">
        <v>81.792024162921663</v>
      </c>
      <c r="H30" s="7">
        <v>97.787707061900605</v>
      </c>
      <c r="I30" s="7">
        <v>101.61329270396136</v>
      </c>
      <c r="J30" s="7">
        <v>95.941007999473285</v>
      </c>
      <c r="K30" s="7">
        <v>98.373830008509032</v>
      </c>
      <c r="L30" s="9">
        <v>100.47757117941651</v>
      </c>
    </row>
    <row r="31" spans="1:12">
      <c r="A31" s="59">
        <v>41029</v>
      </c>
      <c r="B31" s="7">
        <v>102.51919653525367</v>
      </c>
      <c r="C31" s="7">
        <v>92.710624537546209</v>
      </c>
      <c r="D31" s="7">
        <v>97.92212159792453</v>
      </c>
      <c r="E31" s="7">
        <v>97.988287314111972</v>
      </c>
      <c r="F31" s="7">
        <v>95.025502982353089</v>
      </c>
      <c r="G31" s="7">
        <v>86.932014705233811</v>
      </c>
      <c r="H31" s="7">
        <v>98.354402789886663</v>
      </c>
      <c r="I31" s="7">
        <v>100.52319898809866</v>
      </c>
      <c r="J31" s="7">
        <v>97.428975869901564</v>
      </c>
      <c r="K31" s="7">
        <v>98.846553843244777</v>
      </c>
      <c r="L31" s="9">
        <v>101.03125229858544</v>
      </c>
    </row>
    <row r="32" spans="1:12">
      <c r="A32" s="59">
        <v>41060</v>
      </c>
      <c r="B32" s="7">
        <v>101.08397427188724</v>
      </c>
      <c r="C32" s="7">
        <v>110.13977956027097</v>
      </c>
      <c r="D32" s="7">
        <v>102.01542194143505</v>
      </c>
      <c r="E32" s="7">
        <v>97.872659336423879</v>
      </c>
      <c r="F32" s="7">
        <v>97.03123287603411</v>
      </c>
      <c r="G32" s="7">
        <v>100.25021470656893</v>
      </c>
      <c r="H32" s="7">
        <v>99.433304272013956</v>
      </c>
      <c r="I32" s="7">
        <v>99.681481055597075</v>
      </c>
      <c r="J32" s="7">
        <v>99.180300885538401</v>
      </c>
      <c r="K32" s="7">
        <v>98.808735936465922</v>
      </c>
      <c r="L32" s="9">
        <v>100.84537932606564</v>
      </c>
    </row>
    <row r="33" spans="1:12">
      <c r="A33" s="59">
        <v>41090</v>
      </c>
      <c r="B33" s="7">
        <v>98.582037883336326</v>
      </c>
      <c r="C33" s="7">
        <v>105.64935914706209</v>
      </c>
      <c r="D33" s="7">
        <v>101.23711835499292</v>
      </c>
      <c r="E33" s="7">
        <v>99.324432834063145</v>
      </c>
      <c r="F33" s="7">
        <v>98.48318353316175</v>
      </c>
      <c r="G33" s="7">
        <v>104.66370894571386</v>
      </c>
      <c r="H33" s="7">
        <v>98.681342632955534</v>
      </c>
      <c r="I33" s="7">
        <v>98.839763123095494</v>
      </c>
      <c r="J33" s="7">
        <v>99.904533034861899</v>
      </c>
      <c r="K33" s="7">
        <v>99.546185118653682</v>
      </c>
      <c r="L33" s="9">
        <v>99.080023727745768</v>
      </c>
    </row>
    <row r="34" spans="1:12">
      <c r="A34" s="59">
        <v>41121</v>
      </c>
      <c r="B34" s="7">
        <v>100.17253818459807</v>
      </c>
      <c r="C34" s="7">
        <v>103.71735234234168</v>
      </c>
      <c r="D34" s="7">
        <v>99.103990006966299</v>
      </c>
      <c r="E34" s="7">
        <v>100.49356016402042</v>
      </c>
      <c r="F34" s="7">
        <v>100.58481460826512</v>
      </c>
      <c r="G34" s="7">
        <v>111.03296391673715</v>
      </c>
      <c r="H34" s="7">
        <v>99.912816041848302</v>
      </c>
      <c r="I34" s="7">
        <v>99.888460875064681</v>
      </c>
      <c r="J34" s="7">
        <v>100.70777232774796</v>
      </c>
      <c r="K34" s="7">
        <v>99.905455233052848</v>
      </c>
      <c r="L34" s="9">
        <v>100.53123215576271</v>
      </c>
    </row>
    <row r="35" spans="1:12">
      <c r="A35" s="59">
        <v>41152</v>
      </c>
      <c r="B35" s="7">
        <v>102.23591109733056</v>
      </c>
      <c r="C35" s="7">
        <v>113.13154192835583</v>
      </c>
      <c r="D35" s="7">
        <v>102.04424800019217</v>
      </c>
      <c r="E35" s="7">
        <v>101.29010845476056</v>
      </c>
      <c r="F35" s="7">
        <v>102.53060793229054</v>
      </c>
      <c r="G35" s="7">
        <v>115.2336911145799</v>
      </c>
      <c r="H35" s="7">
        <v>99.869224062772446</v>
      </c>
      <c r="I35" s="7">
        <v>100.50940033346748</v>
      </c>
      <c r="J35" s="7">
        <v>102.14306876913454</v>
      </c>
      <c r="K35" s="7">
        <v>102.33998298194194</v>
      </c>
      <c r="L35" s="9">
        <v>102.70577228662054</v>
      </c>
    </row>
    <row r="36" spans="1:12">
      <c r="A36" s="59">
        <v>41182</v>
      </c>
      <c r="B36" s="7">
        <v>101.39271159184065</v>
      </c>
      <c r="C36" s="7">
        <v>101.54479435308593</v>
      </c>
      <c r="D36" s="7">
        <v>100.74707535612194</v>
      </c>
      <c r="E36" s="7">
        <v>101.76546791858934</v>
      </c>
      <c r="F36" s="7">
        <v>103.82967957572026</v>
      </c>
      <c r="G36" s="7">
        <v>107.51800351943346</v>
      </c>
      <c r="H36" s="7">
        <v>102.14690496948562</v>
      </c>
      <c r="I36" s="7">
        <v>99.19852814350601</v>
      </c>
      <c r="J36" s="7">
        <v>104.39477236066762</v>
      </c>
      <c r="K36" s="7">
        <v>100.91708423938735</v>
      </c>
      <c r="L36" s="9">
        <v>101.65449863995742</v>
      </c>
    </row>
    <row r="37" spans="1:12">
      <c r="A37" s="59">
        <v>41213</v>
      </c>
      <c r="B37" s="7">
        <v>99.248369793222608</v>
      </c>
      <c r="C37" s="7">
        <v>107.75659335895203</v>
      </c>
      <c r="D37" s="7">
        <v>100.34351053352231</v>
      </c>
      <c r="E37" s="7">
        <v>103.14015609776988</v>
      </c>
      <c r="F37" s="7">
        <v>105.95469037148729</v>
      </c>
      <c r="G37" s="7">
        <v>109.69248913381192</v>
      </c>
      <c r="H37" s="7">
        <v>103.09503051438536</v>
      </c>
      <c r="I37" s="7">
        <v>99.115736215718968</v>
      </c>
      <c r="J37" s="7">
        <v>101.72169733680087</v>
      </c>
      <c r="K37" s="7">
        <v>101.46544388768082</v>
      </c>
      <c r="L37" s="9">
        <v>100.21696119536918</v>
      </c>
    </row>
    <row r="38" spans="1:12">
      <c r="A38" s="59">
        <v>41243</v>
      </c>
      <c r="B38" s="7">
        <v>97.891411662945842</v>
      </c>
      <c r="C38" s="7">
        <v>98.878288229820384</v>
      </c>
      <c r="D38" s="7">
        <v>102.67842129284874</v>
      </c>
      <c r="E38" s="7">
        <v>103.64121066775157</v>
      </c>
      <c r="F38" s="7">
        <v>108.16553403594659</v>
      </c>
      <c r="G38" s="7">
        <v>104.03105003264339</v>
      </c>
      <c r="H38" s="7">
        <v>101.61290322580645</v>
      </c>
      <c r="I38" s="7">
        <v>98.13603173690565</v>
      </c>
      <c r="J38" s="7">
        <v>101.39250090529019</v>
      </c>
      <c r="K38" s="7">
        <v>101.60726103810154</v>
      </c>
      <c r="L38" s="9">
        <v>98.955507366590908</v>
      </c>
    </row>
    <row r="39" spans="1:12">
      <c r="A39" s="59">
        <v>41274</v>
      </c>
      <c r="B39" s="7">
        <v>97.219149658404334</v>
      </c>
      <c r="C39" s="7">
        <v>101.45823411489353</v>
      </c>
      <c r="D39" s="7">
        <v>104.03324605443321</v>
      </c>
      <c r="E39" s="7">
        <v>103.89816172928064</v>
      </c>
      <c r="F39" s="7">
        <v>110.67400395178269</v>
      </c>
      <c r="G39" s="7">
        <v>99.248238939795428</v>
      </c>
      <c r="H39" s="7">
        <v>102.56102877070619</v>
      </c>
      <c r="I39" s="7">
        <v>97.791065371126322</v>
      </c>
      <c r="J39" s="7">
        <v>103.20966520722915</v>
      </c>
      <c r="K39" s="7">
        <v>102.22652926160536</v>
      </c>
      <c r="L39" s="9">
        <v>98.521464827517491</v>
      </c>
    </row>
    <row r="40" spans="1:12">
      <c r="A40" s="59">
        <v>41305</v>
      </c>
      <c r="B40" s="7">
        <v>99.573528017471958</v>
      </c>
      <c r="C40" s="7">
        <v>80.34636792677486</v>
      </c>
      <c r="D40" s="7">
        <v>105.87811381488866</v>
      </c>
      <c r="E40" s="7">
        <v>106.40343457918911</v>
      </c>
      <c r="F40" s="7">
        <v>109.53683546141944</v>
      </c>
      <c r="G40" s="7">
        <v>98.899328206878224</v>
      </c>
      <c r="H40" s="7">
        <v>101.90714908456845</v>
      </c>
      <c r="I40" s="7">
        <v>96.728568964525962</v>
      </c>
      <c r="J40" s="7">
        <v>105.27701879711624</v>
      </c>
      <c r="K40" s="7">
        <v>102.05162144275315</v>
      </c>
      <c r="L40" s="9">
        <v>100.1136118260663</v>
      </c>
    </row>
    <row r="41" spans="1:12">
      <c r="A41" s="59">
        <v>41333</v>
      </c>
      <c r="B41" s="7">
        <v>100.46984261776788</v>
      </c>
      <c r="C41" s="7">
        <v>92.036249405839484</v>
      </c>
      <c r="D41" s="7">
        <v>105.82046169737443</v>
      </c>
      <c r="E41" s="7">
        <v>106.22356883611876</v>
      </c>
      <c r="F41" s="7">
        <v>108.56248191489188</v>
      </c>
      <c r="G41" s="7">
        <v>87.223479102450838</v>
      </c>
      <c r="H41" s="7">
        <v>101.99433304272014</v>
      </c>
      <c r="I41" s="7">
        <v>96.673374346001268</v>
      </c>
      <c r="J41" s="7">
        <v>105.32969022615795</v>
      </c>
      <c r="K41" s="7">
        <v>103.134159024298</v>
      </c>
      <c r="L41" s="9">
        <v>100.62523700488573</v>
      </c>
    </row>
    <row r="42" spans="1:12">
      <c r="A42" s="59">
        <v>41364</v>
      </c>
      <c r="B42" s="7">
        <v>100.44928482705248</v>
      </c>
      <c r="C42" s="7">
        <v>100.66176601172259</v>
      </c>
      <c r="D42" s="7">
        <v>104.5521151120613</v>
      </c>
      <c r="E42" s="7">
        <v>104.55338693617978</v>
      </c>
      <c r="F42" s="7">
        <v>108.27968908356827</v>
      </c>
      <c r="G42" s="7">
        <v>81.797917878925105</v>
      </c>
      <c r="H42" s="7">
        <v>102.65911072362685</v>
      </c>
      <c r="I42" s="7">
        <v>96.935548783993568</v>
      </c>
      <c r="J42" s="7">
        <v>106.15926523356487</v>
      </c>
      <c r="K42" s="7">
        <v>103.33743027323438</v>
      </c>
      <c r="L42" s="9">
        <v>100.52758280685953</v>
      </c>
    </row>
    <row r="43" spans="1:12">
      <c r="A43" s="59">
        <v>41394</v>
      </c>
      <c r="B43" s="7">
        <v>100.08057373163427</v>
      </c>
      <c r="C43" s="7">
        <v>104.5787562744935</v>
      </c>
      <c r="D43" s="7">
        <v>107.57885128155853</v>
      </c>
      <c r="E43" s="7">
        <v>108.58751860218622</v>
      </c>
      <c r="F43" s="7">
        <v>109.31140542178299</v>
      </c>
      <c r="G43" s="7">
        <v>86.725088894307092</v>
      </c>
      <c r="H43" s="7">
        <v>103.18221447253705</v>
      </c>
      <c r="I43" s="7">
        <v>99.681481055597075</v>
      </c>
      <c r="J43" s="7">
        <v>106.14609737630444</v>
      </c>
      <c r="K43" s="7">
        <v>103.84797201474899</v>
      </c>
      <c r="L43" s="9">
        <v>100.72142912742912</v>
      </c>
    </row>
    <row r="44" spans="1:12">
      <c r="A44" s="59">
        <v>41425</v>
      </c>
      <c r="B44" s="7">
        <v>101.21938254927805</v>
      </c>
      <c r="C44" s="7">
        <v>109.51468777314057</v>
      </c>
      <c r="D44" s="7">
        <v>106.45463499003098</v>
      </c>
      <c r="E44" s="7">
        <v>109.93651167521386</v>
      </c>
      <c r="F44" s="7">
        <v>109.79528830359912</v>
      </c>
      <c r="G44" s="7">
        <v>91.475480411470087</v>
      </c>
      <c r="H44" s="7">
        <v>102.63731473408893</v>
      </c>
      <c r="I44" s="7">
        <v>99.405507962973616</v>
      </c>
      <c r="J44" s="7">
        <v>106.225104519867</v>
      </c>
      <c r="K44" s="7">
        <v>104.54760329015789</v>
      </c>
      <c r="L44" s="9">
        <v>101.82380641919656</v>
      </c>
    </row>
    <row r="45" spans="1:12">
      <c r="A45" s="59">
        <v>41455</v>
      </c>
      <c r="B45" s="7">
        <v>102.03353419173766</v>
      </c>
      <c r="C45" s="7">
        <v>111.82615186725552</v>
      </c>
      <c r="D45" s="7">
        <v>106.91585193014485</v>
      </c>
      <c r="E45" s="7">
        <v>111.0028585805595</v>
      </c>
      <c r="F45" s="7">
        <v>110.22304487852684</v>
      </c>
      <c r="G45" s="7">
        <v>95.327015128716681</v>
      </c>
      <c r="H45" s="7">
        <v>103.99956408020924</v>
      </c>
      <c r="I45" s="7">
        <v>98.025642499856261</v>
      </c>
      <c r="J45" s="7">
        <v>106.00125094643974</v>
      </c>
      <c r="K45" s="7">
        <v>105.04396331663042</v>
      </c>
      <c r="L45" s="9">
        <v>102.69246786980183</v>
      </c>
    </row>
    <row r="46" spans="1:12">
      <c r="A46" s="59">
        <v>41486</v>
      </c>
      <c r="B46" s="7">
        <v>104.74986149491173</v>
      </c>
      <c r="C46" s="7">
        <v>119.74615319833882</v>
      </c>
      <c r="D46" s="7">
        <v>107.43472098777295</v>
      </c>
      <c r="E46" s="7">
        <v>109.5382375298438</v>
      </c>
      <c r="F46" s="7">
        <v>122.01773238091609</v>
      </c>
      <c r="G46" s="7">
        <v>98.846995308005745</v>
      </c>
      <c r="H46" s="7">
        <v>103.17131647776809</v>
      </c>
      <c r="I46" s="7">
        <v>97.597884206289891</v>
      </c>
      <c r="J46" s="7">
        <v>107.33120452974289</v>
      </c>
      <c r="K46" s="7">
        <v>105.16687151366172</v>
      </c>
      <c r="L46" s="9">
        <v>105.15552645212844</v>
      </c>
    </row>
    <row r="47" spans="1:12">
      <c r="A47" s="59">
        <v>41517</v>
      </c>
      <c r="B47" s="8">
        <v>105.85776189300984</v>
      </c>
      <c r="C47" s="8">
        <v>117.43962546009044</v>
      </c>
      <c r="D47" s="8">
        <v>106.3105046962454</v>
      </c>
      <c r="E47" s="8">
        <v>110.63027954134236</v>
      </c>
      <c r="F47" s="8">
        <v>133.65881652637779</v>
      </c>
      <c r="G47" s="8">
        <v>108.63735455979463</v>
      </c>
      <c r="H47" s="8">
        <v>104.23931996512641</v>
      </c>
      <c r="I47" s="8">
        <v>95.928246995917902</v>
      </c>
      <c r="J47" s="8">
        <v>107.18635809987819</v>
      </c>
      <c r="K47" s="8">
        <v>105.86650278907062</v>
      </c>
      <c r="L47" s="9">
        <v>106.49024553542291</v>
      </c>
    </row>
    <row r="48" spans="1:12">
      <c r="A48" s="59">
        <v>41547</v>
      </c>
      <c r="B48" s="8">
        <v>105.58156086345971</v>
      </c>
      <c r="C48" s="8">
        <v>111.90956791816731</v>
      </c>
      <c r="D48" s="8">
        <v>106.97350404765908</v>
      </c>
      <c r="E48" s="8">
        <v>110.73305996595398</v>
      </c>
      <c r="F48" s="8">
        <v>145.21723380297124</v>
      </c>
      <c r="G48" s="8">
        <v>107.43896129990345</v>
      </c>
      <c r="H48" s="8">
        <v>103.62903225806451</v>
      </c>
      <c r="I48" s="8">
        <v>95.997240269073771</v>
      </c>
      <c r="J48" s="8">
        <v>107.81841524837871</v>
      </c>
      <c r="K48" s="8">
        <v>105.40796066937695</v>
      </c>
      <c r="L48" s="9">
        <v>106.32947358853986</v>
      </c>
    </row>
    <row r="49" spans="1:12">
      <c r="A49" s="59">
        <v>41578</v>
      </c>
      <c r="B49" s="8">
        <v>103.23400955636679</v>
      </c>
      <c r="C49" s="8">
        <v>110.12554142886563</v>
      </c>
      <c r="D49" s="8">
        <v>109.59667539455668</v>
      </c>
      <c r="E49" s="8">
        <v>109.55108508292025</v>
      </c>
      <c r="F49" s="8">
        <v>146.29260376865838</v>
      </c>
      <c r="G49" s="8">
        <v>108.31626088268908</v>
      </c>
      <c r="H49" s="8">
        <v>101.66739319965126</v>
      </c>
      <c r="I49" s="8">
        <v>96.024837578336118</v>
      </c>
      <c r="J49" s="8">
        <v>106.98884024097178</v>
      </c>
      <c r="K49" s="8">
        <v>105.5025054363241</v>
      </c>
      <c r="L49" s="9">
        <v>104.57118332282786</v>
      </c>
    </row>
    <row r="50" spans="1:12">
      <c r="A50" s="59">
        <v>41608</v>
      </c>
      <c r="B50" s="8">
        <v>102.31912874595599</v>
      </c>
      <c r="C50" s="8">
        <v>97.199891485949323</v>
      </c>
      <c r="D50" s="8">
        <v>107.92476398664392</v>
      </c>
      <c r="E50" s="8">
        <v>109.58962774214962</v>
      </c>
      <c r="F50" s="8">
        <v>147.39208015135418</v>
      </c>
      <c r="G50" s="8">
        <v>111.28381195862393</v>
      </c>
      <c r="H50" s="8">
        <v>100.47951176983435</v>
      </c>
      <c r="I50" s="8">
        <v>97.252917840510548</v>
      </c>
      <c r="J50" s="8">
        <v>107.87108667742042</v>
      </c>
      <c r="K50" s="8">
        <v>106.22577290346979</v>
      </c>
      <c r="L50" s="9">
        <v>103.80186142294625</v>
      </c>
    </row>
    <row r="51" spans="1:12">
      <c r="A51" s="59">
        <v>41639</v>
      </c>
      <c r="B51" s="8">
        <v>104.64136465686036</v>
      </c>
      <c r="C51" s="8">
        <v>99.520784790527159</v>
      </c>
      <c r="D51" s="8">
        <v>108.35715486800068</v>
      </c>
      <c r="E51" s="8">
        <v>111.10563900517114</v>
      </c>
      <c r="F51" s="8">
        <v>147.94561155156433</v>
      </c>
      <c r="G51" s="8">
        <v>107.3078277683352</v>
      </c>
      <c r="H51" s="8">
        <v>101.95074106364429</v>
      </c>
      <c r="I51" s="8">
        <v>97.666877479445759</v>
      </c>
      <c r="J51" s="8">
        <v>108.21345096619153</v>
      </c>
      <c r="K51" s="8">
        <v>106.67486054646875</v>
      </c>
      <c r="L51" s="9">
        <v>105.59950418158068</v>
      </c>
    </row>
    <row r="52" spans="1:12">
      <c r="A52" s="59">
        <v>41670</v>
      </c>
      <c r="B52" s="8">
        <v>104.22798933695492</v>
      </c>
      <c r="C52" s="8">
        <v>98.951855120356925</v>
      </c>
      <c r="D52" s="8">
        <v>108.53011122054338</v>
      </c>
      <c r="E52" s="8">
        <v>110.56604177596009</v>
      </c>
      <c r="F52" s="8">
        <v>149.06365144164621</v>
      </c>
      <c r="G52" s="8">
        <v>112.82276080864288</v>
      </c>
      <c r="H52" s="8">
        <v>103.56364428945074</v>
      </c>
      <c r="I52" s="8">
        <v>96.949347438624727</v>
      </c>
      <c r="J52" s="8">
        <v>110.12279026895348</v>
      </c>
      <c r="K52" s="8">
        <v>107.55412687907724</v>
      </c>
      <c r="L52" s="9">
        <v>105.61582744867742</v>
      </c>
    </row>
    <row r="53" spans="1:12">
      <c r="A53" s="59">
        <v>41698</v>
      </c>
      <c r="B53" s="8">
        <v>107.51711580614699</v>
      </c>
      <c r="C53" s="8">
        <v>96.908229802753397</v>
      </c>
      <c r="D53" s="8">
        <v>111.06680439116961</v>
      </c>
      <c r="E53" s="8">
        <v>112.06920548590516</v>
      </c>
      <c r="F53" s="8">
        <v>150.49867725123087</v>
      </c>
      <c r="G53" s="8">
        <v>106.29119459896181</v>
      </c>
      <c r="H53" s="8">
        <v>104.47907585004359</v>
      </c>
      <c r="I53" s="8">
        <v>96.480193181164836</v>
      </c>
      <c r="J53" s="8">
        <v>112.58517957665339</v>
      </c>
      <c r="K53" s="8">
        <v>106.44322586744823</v>
      </c>
      <c r="L53" s="9">
        <v>108.01809492580968</v>
      </c>
    </row>
    <row r="54" spans="1:12">
      <c r="A54" s="59">
        <v>41729</v>
      </c>
      <c r="B54" s="8">
        <v>109.52567428156725</v>
      </c>
      <c r="C54" s="8">
        <v>120.76608461025853</v>
      </c>
      <c r="D54" s="8">
        <v>113.17110668043912</v>
      </c>
      <c r="E54" s="8">
        <v>112.92999154202755</v>
      </c>
      <c r="F54" s="8">
        <v>152.08083895793391</v>
      </c>
      <c r="G54" s="8">
        <v>81.067567575358609</v>
      </c>
      <c r="H54" s="8">
        <v>105.99389712292938</v>
      </c>
      <c r="I54" s="8">
        <v>97.07353533030529</v>
      </c>
      <c r="J54" s="8">
        <v>113.45425815584159</v>
      </c>
      <c r="K54" s="8">
        <v>107.50685449560366</v>
      </c>
      <c r="L54" s="9">
        <v>109.29339179049082</v>
      </c>
    </row>
    <row r="55" spans="1:12">
      <c r="A55" s="59">
        <v>41759</v>
      </c>
      <c r="B55" s="8">
        <v>112.70974402870242</v>
      </c>
      <c r="C55" s="8">
        <v>120.16373788351035</v>
      </c>
      <c r="D55" s="8">
        <v>112.39280309399697</v>
      </c>
      <c r="E55" s="8">
        <v>112.30046144128133</v>
      </c>
      <c r="F55" s="8">
        <v>152.37392915672464</v>
      </c>
      <c r="G55" s="8">
        <v>111.72692993909385</v>
      </c>
      <c r="H55" s="8">
        <v>107.02920662598082</v>
      </c>
      <c r="I55" s="8">
        <v>95.969642959811424</v>
      </c>
      <c r="J55" s="8">
        <v>116.1141653224479</v>
      </c>
      <c r="K55" s="8">
        <v>107.74794365131891</v>
      </c>
      <c r="L55" s="9">
        <v>112.76875773030083</v>
      </c>
    </row>
    <row r="56" spans="1:12">
      <c r="A56" s="59">
        <v>41790</v>
      </c>
      <c r="B56" s="8">
        <v>113.90047143753023</v>
      </c>
      <c r="C56" s="8">
        <v>120.40427409839563</v>
      </c>
      <c r="D56" s="8">
        <v>114.26649691320954</v>
      </c>
      <c r="E56" s="8">
        <v>112.62165026819267</v>
      </c>
      <c r="F56" s="8">
        <v>152.89558171150856</v>
      </c>
      <c r="G56" s="8">
        <v>113.6994826732769</v>
      </c>
      <c r="H56" s="8">
        <v>106.49520488230165</v>
      </c>
      <c r="I56" s="8">
        <v>96.162824124647841</v>
      </c>
      <c r="J56" s="8">
        <v>114.16532244790467</v>
      </c>
      <c r="K56" s="8">
        <v>110.22974378368157</v>
      </c>
      <c r="L56" s="9">
        <v>113.92280174345217</v>
      </c>
    </row>
    <row r="57" spans="1:12">
      <c r="A57" s="59">
        <v>41820</v>
      </c>
      <c r="B57" s="8">
        <v>116.08813284119499</v>
      </c>
      <c r="C57" s="8">
        <v>162.24909911877467</v>
      </c>
      <c r="D57" s="8">
        <v>113.68997573806722</v>
      </c>
      <c r="E57" s="8">
        <v>113.50813143046797</v>
      </c>
      <c r="F57" s="8">
        <v>153.55541727962577</v>
      </c>
      <c r="G57" s="8">
        <v>119.55798132162225</v>
      </c>
      <c r="H57" s="8">
        <v>106.83304272013949</v>
      </c>
      <c r="I57" s="8">
        <v>96.466394526533662</v>
      </c>
      <c r="J57" s="8">
        <v>116.27217960957303</v>
      </c>
      <c r="K57" s="8">
        <v>110.71192209511203</v>
      </c>
      <c r="L57" s="9">
        <v>116.43141023605661</v>
      </c>
    </row>
    <row r="58" spans="1:12">
      <c r="A58" s="59">
        <v>41851</v>
      </c>
      <c r="B58" s="8">
        <v>116.40172001512462</v>
      </c>
      <c r="C58" s="8">
        <v>145.97311751534227</v>
      </c>
      <c r="D58" s="8">
        <v>115.7654519685796</v>
      </c>
      <c r="E58" s="8">
        <v>115.28109375501857</v>
      </c>
      <c r="F58" s="8">
        <v>155.76654869407207</v>
      </c>
      <c r="G58" s="8">
        <v>114.18670746809575</v>
      </c>
      <c r="H58" s="8">
        <v>106.59328683522232</v>
      </c>
      <c r="I58" s="8">
        <v>95.086529063416322</v>
      </c>
      <c r="J58" s="8">
        <v>116.90423675807354</v>
      </c>
      <c r="K58" s="8">
        <v>112.3286376099083</v>
      </c>
      <c r="L58" s="9">
        <v>116.51261318623044</v>
      </c>
    </row>
    <row r="59" spans="1:12">
      <c r="A59" s="59">
        <v>41882</v>
      </c>
      <c r="B59" s="8">
        <v>114.5183244784005</v>
      </c>
      <c r="C59" s="8">
        <v>137.2122776312151</v>
      </c>
      <c r="D59" s="8">
        <v>115.2465829109515</v>
      </c>
      <c r="E59" s="8">
        <v>117.06690363264563</v>
      </c>
      <c r="F59" s="8">
        <v>158.28584443302262</v>
      </c>
      <c r="G59" s="8">
        <v>119.70276589391098</v>
      </c>
      <c r="H59" s="8">
        <v>106.85483870967742</v>
      </c>
      <c r="I59" s="8">
        <v>95.265911573621565</v>
      </c>
      <c r="J59" s="8">
        <v>117.37827961944893</v>
      </c>
      <c r="K59" s="8">
        <v>113.48681100501088</v>
      </c>
      <c r="L59" s="9">
        <v>115.28737699316575</v>
      </c>
    </row>
    <row r="60" spans="1:12">
      <c r="A60" s="59">
        <v>41912</v>
      </c>
      <c r="B60" s="8">
        <v>113.59176219988441</v>
      </c>
      <c r="C60" s="8">
        <v>129.71842238540685</v>
      </c>
      <c r="D60" s="8">
        <v>116.39962526123615</v>
      </c>
      <c r="E60" s="8">
        <v>119.63641424793636</v>
      </c>
      <c r="F60" s="8">
        <v>160.75107543404721</v>
      </c>
      <c r="G60" s="8">
        <v>119.73735199977588</v>
      </c>
      <c r="H60" s="8">
        <v>107.94463818657367</v>
      </c>
      <c r="I60" s="8">
        <v>94.810555970792848</v>
      </c>
      <c r="J60" s="8">
        <v>118.56338677288738</v>
      </c>
      <c r="K60" s="8">
        <v>113.26935804103243</v>
      </c>
      <c r="L60" s="9">
        <v>114.64402135788882</v>
      </c>
    </row>
    <row r="61" spans="1:12">
      <c r="A61" s="59">
        <v>41943</v>
      </c>
      <c r="B61" s="8">
        <v>111.4173635867527</v>
      </c>
      <c r="C61" s="8">
        <v>142.91284891500001</v>
      </c>
      <c r="D61" s="8">
        <v>117.43736337649234</v>
      </c>
      <c r="E61" s="8">
        <v>118.14609809106774</v>
      </c>
      <c r="F61" s="8">
        <v>162.19937431123364</v>
      </c>
      <c r="G61" s="8">
        <v>128.75516534173266</v>
      </c>
      <c r="H61" s="8">
        <v>109.012641673932</v>
      </c>
      <c r="I61" s="8">
        <v>97.07353533030529</v>
      </c>
      <c r="J61" s="8">
        <v>117.86549033808474</v>
      </c>
      <c r="K61" s="8">
        <v>113.87444454949419</v>
      </c>
      <c r="L61" s="9">
        <v>113.5735751813998</v>
      </c>
    </row>
    <row r="62" spans="1:12">
      <c r="A62" s="59">
        <v>41973</v>
      </c>
      <c r="B62" s="8">
        <v>108.83895789303853</v>
      </c>
      <c r="C62" s="8">
        <v>124.26997769131117</v>
      </c>
      <c r="D62" s="8">
        <v>117.6967979053064</v>
      </c>
      <c r="E62" s="8">
        <v>119.14820723103112</v>
      </c>
      <c r="F62" s="8">
        <v>163.92852572420236</v>
      </c>
      <c r="G62" s="8">
        <v>126.02123376739735</v>
      </c>
      <c r="H62" s="8">
        <v>111.23583260680034</v>
      </c>
      <c r="I62" s="8">
        <v>97.18392456735468</v>
      </c>
      <c r="J62" s="8">
        <v>117.29927247588635</v>
      </c>
      <c r="K62" s="8">
        <v>114.94280041599697</v>
      </c>
      <c r="L62" s="9">
        <v>111.45066977402006</v>
      </c>
    </row>
    <row r="63" spans="1:12">
      <c r="A63" s="59">
        <v>42004</v>
      </c>
      <c r="B63" s="8">
        <v>102.24965643425425</v>
      </c>
      <c r="C63" s="8">
        <v>118.58421886768525</v>
      </c>
      <c r="D63" s="8">
        <v>118.47510149174855</v>
      </c>
      <c r="E63" s="8">
        <v>120.39441987944713</v>
      </c>
      <c r="F63" s="8">
        <v>165.76147700744175</v>
      </c>
      <c r="G63" s="8">
        <v>125.47029215891916</v>
      </c>
      <c r="H63" s="8">
        <v>111.3666085440279</v>
      </c>
      <c r="I63" s="8">
        <v>97.294313804404069</v>
      </c>
      <c r="J63" s="8">
        <v>118.2341903413767</v>
      </c>
      <c r="K63" s="8">
        <v>114.65916611515553</v>
      </c>
      <c r="L63" s="9">
        <v>106.43440312430663</v>
      </c>
    </row>
    <row r="64" spans="1:12">
      <c r="A64" s="59">
        <v>42035</v>
      </c>
      <c r="B64" s="8">
        <v>93.586328969259512</v>
      </c>
      <c r="C64" s="8">
        <v>87.008293653462303</v>
      </c>
      <c r="D64" s="8">
        <v>114.58358355953783</v>
      </c>
      <c r="E64" s="8">
        <v>118.44159181182617</v>
      </c>
      <c r="F64" s="8">
        <v>166.69329461815485</v>
      </c>
      <c r="G64" s="8">
        <v>114.7126979836985</v>
      </c>
      <c r="H64" s="8">
        <v>111.33391455972101</v>
      </c>
      <c r="I64" s="8">
        <v>98.053239809118608</v>
      </c>
      <c r="J64" s="8">
        <v>118.3790367712414</v>
      </c>
      <c r="K64" s="8">
        <v>115.07043585137562</v>
      </c>
      <c r="L64" s="9">
        <v>98.961952502626318</v>
      </c>
    </row>
    <row r="65" spans="1:12">
      <c r="A65" s="59">
        <v>42063</v>
      </c>
      <c r="B65" s="8">
        <v>85.943344681613539</v>
      </c>
      <c r="C65" s="8">
        <v>79.527568584620241</v>
      </c>
      <c r="D65" s="8">
        <v>113.43054120925316</v>
      </c>
      <c r="E65" s="8">
        <v>119.739194672548</v>
      </c>
      <c r="F65" s="8">
        <v>166.29187619069597</v>
      </c>
      <c r="G65" s="8">
        <v>120.19738272983699</v>
      </c>
      <c r="H65" s="8">
        <v>109.73190932868353</v>
      </c>
      <c r="I65" s="8">
        <v>98.922555050882536</v>
      </c>
      <c r="J65" s="8">
        <v>117.76014748000132</v>
      </c>
      <c r="K65" s="8">
        <v>114.12498818190413</v>
      </c>
      <c r="L65" s="9">
        <v>93.092290887885326</v>
      </c>
    </row>
    <row r="66" spans="1:12">
      <c r="A66" s="59">
        <v>42094</v>
      </c>
      <c r="B66" s="8">
        <v>79.496999795435897</v>
      </c>
      <c r="C66" s="8">
        <v>108.04815551735172</v>
      </c>
      <c r="D66" s="8">
        <v>114.06471450190972</v>
      </c>
      <c r="E66" s="8">
        <v>120.18885903022387</v>
      </c>
      <c r="F66" s="8">
        <v>165.72775096819495</v>
      </c>
      <c r="G66" s="8">
        <v>123.42729133454986</v>
      </c>
      <c r="H66" s="8">
        <v>109.20880557977333</v>
      </c>
      <c r="I66" s="8">
        <v>98.632783303627903</v>
      </c>
      <c r="J66" s="8">
        <v>118.10251176877243</v>
      </c>
      <c r="K66" s="8">
        <v>113.18899498912735</v>
      </c>
      <c r="L66" s="9">
        <v>88.631838654683605</v>
      </c>
    </row>
    <row r="67" spans="1:12">
      <c r="A67" s="59">
        <v>42124</v>
      </c>
      <c r="B67" s="8">
        <v>78.358022393472439</v>
      </c>
      <c r="C67" s="8">
        <v>100.87531619428759</v>
      </c>
      <c r="D67" s="8">
        <v>108.55893727930049</v>
      </c>
      <c r="E67" s="8">
        <v>121.46076678479278</v>
      </c>
      <c r="F67" s="8">
        <v>165.73327324606453</v>
      </c>
      <c r="G67" s="8">
        <v>119.62665953645399</v>
      </c>
      <c r="H67" s="8">
        <v>105.72144725370532</v>
      </c>
      <c r="I67" s="8">
        <v>99.239924107399531</v>
      </c>
      <c r="J67" s="8">
        <v>118.64239391644995</v>
      </c>
      <c r="K67" s="8">
        <v>111.30755412687908</v>
      </c>
      <c r="L67" s="9">
        <v>87.16135827248317</v>
      </c>
    </row>
    <row r="68" spans="1:12">
      <c r="A68" s="59">
        <v>42155</v>
      </c>
      <c r="B68" s="8">
        <v>77.584018604786294</v>
      </c>
      <c r="C68" s="8">
        <v>136.74102013558959</v>
      </c>
      <c r="D68" s="8">
        <v>105.58985322731749</v>
      </c>
      <c r="E68" s="8">
        <v>122.82260741089686</v>
      </c>
      <c r="F68" s="8">
        <v>165.52846478091126</v>
      </c>
      <c r="G68" s="8">
        <v>114.26378446335879</v>
      </c>
      <c r="H68" s="8">
        <v>105.4054054054054</v>
      </c>
      <c r="I68" s="8">
        <v>99.253722762030705</v>
      </c>
      <c r="J68" s="8">
        <v>118.40537248576226</v>
      </c>
      <c r="K68" s="8">
        <v>111.13264630802685</v>
      </c>
      <c r="L68" s="9">
        <v>86.762779936605227</v>
      </c>
    </row>
    <row r="69" spans="1:12">
      <c r="A69" s="59">
        <v>42185</v>
      </c>
      <c r="B69" s="8">
        <v>77.166555304418495</v>
      </c>
      <c r="C69" s="8">
        <v>143.99907584211999</v>
      </c>
      <c r="D69" s="8">
        <v>107.29059069398737</v>
      </c>
      <c r="E69" s="8">
        <v>124.58272218237101</v>
      </c>
      <c r="F69" s="8">
        <v>165.55066165487366</v>
      </c>
      <c r="G69" s="8">
        <v>117.92160928929657</v>
      </c>
      <c r="H69" s="8">
        <v>103.70531822144726</v>
      </c>
      <c r="I69" s="8">
        <v>99.695279710228249</v>
      </c>
      <c r="J69" s="8">
        <v>120.05135464331566</v>
      </c>
      <c r="K69" s="8">
        <v>111.00973811099556</v>
      </c>
      <c r="L69" s="9">
        <v>86.735518460640066</v>
      </c>
    </row>
    <row r="70" spans="1:12">
      <c r="A70" s="59">
        <v>42216</v>
      </c>
      <c r="B70" s="8">
        <v>73.646789977875116</v>
      </c>
      <c r="C70" s="8">
        <v>141.7759104830981</v>
      </c>
      <c r="D70" s="8">
        <v>106.22402651997406</v>
      </c>
      <c r="E70" s="8">
        <v>121.66632763401604</v>
      </c>
      <c r="F70" s="8">
        <v>164.67867810300106</v>
      </c>
      <c r="G70" s="8">
        <v>115.13259997397556</v>
      </c>
      <c r="H70" s="8">
        <v>103.80340017436792</v>
      </c>
      <c r="I70" s="8">
        <v>100.97855459092739</v>
      </c>
      <c r="J70" s="8">
        <v>118.77407248905422</v>
      </c>
      <c r="K70" s="8">
        <v>110.31956131228137</v>
      </c>
      <c r="L70" s="9">
        <v>83.784355117014059</v>
      </c>
    </row>
    <row r="71" spans="1:12">
      <c r="A71" s="59">
        <v>42247</v>
      </c>
      <c r="B71" s="8">
        <v>71.709692416118045</v>
      </c>
      <c r="C71" s="8">
        <v>115.88384032587685</v>
      </c>
      <c r="D71" s="8">
        <v>104.69624540584688</v>
      </c>
      <c r="E71" s="8">
        <v>119.28953031487211</v>
      </c>
      <c r="F71" s="8">
        <v>164.0266312898024</v>
      </c>
      <c r="G71" s="8">
        <v>115.20177271260418</v>
      </c>
      <c r="H71" s="8">
        <v>104.03225806451613</v>
      </c>
      <c r="I71" s="8">
        <v>100.04024607600759</v>
      </c>
      <c r="J71" s="8">
        <v>120.48589393290976</v>
      </c>
      <c r="K71" s="8">
        <v>109.66720242034603</v>
      </c>
      <c r="L71" s="9">
        <v>81.864139630591552</v>
      </c>
    </row>
    <row r="72" spans="1:12">
      <c r="A72" s="59">
        <v>42277</v>
      </c>
      <c r="B72" s="8">
        <v>72.02559378096808</v>
      </c>
      <c r="C72" s="8">
        <v>111.73999786315319</v>
      </c>
      <c r="D72" s="8">
        <v>101.29477047250715</v>
      </c>
      <c r="E72" s="8">
        <v>121.3451388071047</v>
      </c>
      <c r="F72" s="8">
        <v>164.20461489699426</v>
      </c>
      <c r="G72" s="8">
        <v>120.22750030366451</v>
      </c>
      <c r="H72" s="8">
        <v>101.40584132519616</v>
      </c>
      <c r="I72" s="8">
        <v>100.12303800379463</v>
      </c>
      <c r="J72" s="8">
        <v>121.8026796589525</v>
      </c>
      <c r="K72" s="8">
        <v>110.04065424978728</v>
      </c>
      <c r="L72" s="9">
        <v>82.103843129381488</v>
      </c>
    </row>
    <row r="73" spans="1:12">
      <c r="A73" s="59">
        <v>42308</v>
      </c>
      <c r="B73" s="8">
        <v>70.962672039188661</v>
      </c>
      <c r="C73" s="8">
        <v>103.62416329444348</v>
      </c>
      <c r="D73" s="8">
        <v>96.711427130125628</v>
      </c>
      <c r="E73" s="8">
        <v>124.27438090853613</v>
      </c>
      <c r="F73" s="8">
        <v>165.17166514803145</v>
      </c>
      <c r="G73" s="8">
        <v>121.84578845071303</v>
      </c>
      <c r="H73" s="8">
        <v>101.99433304272014</v>
      </c>
      <c r="I73" s="8">
        <v>100.59219226125452</v>
      </c>
      <c r="J73" s="8">
        <v>117.85232248082431</v>
      </c>
      <c r="K73" s="8">
        <v>109.30793230594686</v>
      </c>
      <c r="L73" s="9">
        <v>81.015738538337501</v>
      </c>
    </row>
    <row r="74" spans="1:12">
      <c r="A74" s="59">
        <v>42338</v>
      </c>
      <c r="B74" s="8">
        <v>69.206178144823667</v>
      </c>
      <c r="C74" s="8">
        <v>90.4261195268991</v>
      </c>
      <c r="D74" s="8">
        <v>96.769079247639866</v>
      </c>
      <c r="E74" s="8">
        <v>124.21014314315386</v>
      </c>
      <c r="F74" s="8">
        <v>166.15192838129065</v>
      </c>
      <c r="G74" s="8">
        <v>119.01795038438974</v>
      </c>
      <c r="H74" s="8">
        <v>100.37053182214473</v>
      </c>
      <c r="I74" s="8">
        <v>100.84056804461565</v>
      </c>
      <c r="J74" s="8">
        <v>118.98475820522106</v>
      </c>
      <c r="K74" s="8">
        <v>109.06684315023163</v>
      </c>
      <c r="L74" s="9">
        <v>79.394048609174035</v>
      </c>
    </row>
    <row r="75" spans="1:12">
      <c r="A75" s="59">
        <v>42369</v>
      </c>
      <c r="B75" s="8">
        <v>67.083015415467329</v>
      </c>
      <c r="C75" s="8">
        <v>103.6099242874788</v>
      </c>
      <c r="D75" s="8">
        <v>97.460904657810659</v>
      </c>
      <c r="E75" s="8">
        <v>124.17160048392449</v>
      </c>
      <c r="F75" s="8">
        <v>167.5930217113401</v>
      </c>
      <c r="G75" s="8">
        <v>113.89574060579331</v>
      </c>
      <c r="H75" s="8">
        <v>99.476896251089798</v>
      </c>
      <c r="I75" s="8">
        <v>99.226125452768358</v>
      </c>
      <c r="J75" s="8">
        <v>121.21012608223327</v>
      </c>
      <c r="K75" s="8">
        <v>108.16394062588635</v>
      </c>
      <c r="L75" s="9">
        <v>77.787882012142376</v>
      </c>
    </row>
    <row r="76" spans="1:12">
      <c r="A76" s="59">
        <v>42400</v>
      </c>
      <c r="B76" s="8">
        <v>64.064936044752173</v>
      </c>
      <c r="C76" s="8">
        <v>76.905600449466675</v>
      </c>
      <c r="D76" s="8">
        <v>91.810997141415839</v>
      </c>
      <c r="E76" s="8">
        <v>124.45424665160648</v>
      </c>
      <c r="F76" s="8">
        <v>166.65865915514397</v>
      </c>
      <c r="G76" s="8">
        <v>116.54128265599935</v>
      </c>
      <c r="H76" s="8">
        <v>95.553618134263289</v>
      </c>
      <c r="I76" s="8">
        <v>101.04754786408326</v>
      </c>
      <c r="J76" s="8">
        <v>119.47196892385686</v>
      </c>
      <c r="K76" s="8">
        <v>107.92285147017112</v>
      </c>
      <c r="L76" s="9">
        <v>74.85681642501244</v>
      </c>
    </row>
    <row r="77" spans="1:12">
      <c r="A77" s="59">
        <v>42429</v>
      </c>
      <c r="B77" s="8">
        <v>60.781680080540362</v>
      </c>
      <c r="C77" s="8">
        <v>84.355332804420897</v>
      </c>
      <c r="D77" s="8">
        <v>90.023781498474619</v>
      </c>
      <c r="E77" s="8">
        <v>124.6726550539062</v>
      </c>
      <c r="F77" s="8">
        <v>166.35570735423053</v>
      </c>
      <c r="G77" s="8">
        <v>121.7226448713236</v>
      </c>
      <c r="H77" s="8">
        <v>96.425457715780297</v>
      </c>
      <c r="I77" s="8">
        <v>103.60029897085035</v>
      </c>
      <c r="J77" s="8">
        <v>116.91740461533396</v>
      </c>
      <c r="K77" s="8">
        <v>108.54211969367495</v>
      </c>
      <c r="L77" s="9">
        <v>72.59561873408154</v>
      </c>
    </row>
    <row r="78" spans="1:12">
      <c r="A78" s="59">
        <v>42460</v>
      </c>
      <c r="B78" s="8">
        <v>61.96546388433454</v>
      </c>
      <c r="C78" s="8">
        <v>107.17343981801058</v>
      </c>
      <c r="D78" s="8">
        <v>87.314131975305671</v>
      </c>
      <c r="E78" s="8">
        <v>124.35146622699484</v>
      </c>
      <c r="F78" s="8">
        <v>164.85101862569994</v>
      </c>
      <c r="G78" s="8">
        <v>122.27527829359062</v>
      </c>
      <c r="H78" s="8">
        <v>92.731037489102007</v>
      </c>
      <c r="I78" s="8">
        <v>102.48260794572529</v>
      </c>
      <c r="J78" s="8">
        <v>119.49830463837772</v>
      </c>
      <c r="K78" s="8">
        <v>109.21811477734707</v>
      </c>
      <c r="L78" s="9">
        <v>73.678994212583177</v>
      </c>
    </row>
    <row r="79" spans="1:12">
      <c r="A79" s="59">
        <v>42490</v>
      </c>
      <c r="B79" s="8">
        <v>61.006746329011442</v>
      </c>
      <c r="C79" s="8">
        <v>95.419450827542377</v>
      </c>
      <c r="D79" s="8">
        <v>83.797352806937468</v>
      </c>
      <c r="E79" s="8">
        <v>123.63200325471345</v>
      </c>
      <c r="F79" s="8">
        <v>163.2726536360874</v>
      </c>
      <c r="G79" s="8">
        <v>120.72442348723223</v>
      </c>
      <c r="H79" s="8">
        <v>92.077157802964251</v>
      </c>
      <c r="I79" s="8">
        <v>102.06864830679008</v>
      </c>
      <c r="J79" s="8">
        <v>118.56338677288738</v>
      </c>
      <c r="K79" s="8">
        <v>107.60139926255081</v>
      </c>
      <c r="L79" s="9">
        <v>72.431316619690023</v>
      </c>
    </row>
    <row r="80" spans="1:12">
      <c r="A80" s="59">
        <v>42521</v>
      </c>
      <c r="B80" s="8">
        <v>62.156815286340027</v>
      </c>
      <c r="C80" s="8">
        <v>115.03362164442227</v>
      </c>
      <c r="D80" s="8">
        <v>82.529006221624343</v>
      </c>
      <c r="E80" s="8">
        <v>122.41148571245034</v>
      </c>
      <c r="F80" s="8">
        <v>162.08933089756209</v>
      </c>
      <c r="G80" s="8">
        <v>122.6897085665522</v>
      </c>
      <c r="H80" s="8">
        <v>92.273321708805582</v>
      </c>
      <c r="I80" s="8">
        <v>102.4274133272006</v>
      </c>
      <c r="J80" s="8">
        <v>118.87941534713764</v>
      </c>
      <c r="K80" s="8">
        <v>107.11922095112035</v>
      </c>
      <c r="L80" s="9">
        <v>73.534072810293679</v>
      </c>
    </row>
    <row r="81" spans="1:12">
      <c r="A81" s="59">
        <v>42551</v>
      </c>
      <c r="B81" s="8">
        <v>62.954668645934838</v>
      </c>
      <c r="C81" s="8">
        <v>134.92859932036492</v>
      </c>
      <c r="D81" s="8">
        <v>83.682048571909007</v>
      </c>
      <c r="E81" s="8">
        <v>121.65348008093959</v>
      </c>
      <c r="F81" s="8">
        <v>160.55822393834515</v>
      </c>
      <c r="G81" s="8">
        <v>126.32061759187627</v>
      </c>
      <c r="H81" s="8">
        <v>91.423278116826509</v>
      </c>
      <c r="I81" s="8">
        <v>101.39251422986258</v>
      </c>
      <c r="J81" s="8">
        <v>118.80040820357507</v>
      </c>
      <c r="K81" s="8">
        <v>106.17850051999622</v>
      </c>
      <c r="L81" s="9">
        <v>74.43275950291833</v>
      </c>
    </row>
    <row r="82" spans="1:12">
      <c r="A82" s="59">
        <v>42582</v>
      </c>
      <c r="B82" s="8">
        <v>63.065791756042458</v>
      </c>
      <c r="C82" s="8">
        <v>120.51756275669163</v>
      </c>
      <c r="D82" s="8">
        <v>80.482356049869082</v>
      </c>
      <c r="E82" s="8">
        <v>119.64926180101281</v>
      </c>
      <c r="F82" s="8">
        <v>160.16146014796476</v>
      </c>
      <c r="G82" s="8">
        <v>125.25521825899128</v>
      </c>
      <c r="H82" s="8">
        <v>92.970793374019181</v>
      </c>
      <c r="I82" s="8">
        <v>102.19283619847064</v>
      </c>
      <c r="J82" s="8">
        <v>117.85232248082431</v>
      </c>
      <c r="K82" s="8">
        <v>105.70104944691312</v>
      </c>
      <c r="L82" s="9">
        <v>74.137708412892891</v>
      </c>
    </row>
    <row r="83" spans="1:12">
      <c r="A83" s="59">
        <v>42613</v>
      </c>
      <c r="B83" s="8">
        <v>64.999197646853631</v>
      </c>
      <c r="C83" s="8">
        <v>123.9351649794496</v>
      </c>
      <c r="D83" s="8">
        <v>81.520094165125272</v>
      </c>
      <c r="E83" s="8">
        <v>119.00688414719014</v>
      </c>
      <c r="F83" s="8">
        <v>159.01958507679379</v>
      </c>
      <c r="G83" s="8">
        <v>129.30729535614799</v>
      </c>
      <c r="H83" s="8">
        <v>92.741935483870961</v>
      </c>
      <c r="I83" s="8">
        <v>102.1100442706836</v>
      </c>
      <c r="J83" s="8">
        <v>117.93132962438688</v>
      </c>
      <c r="K83" s="8">
        <v>106.07922851470171</v>
      </c>
      <c r="L83" s="9">
        <v>75.813618325616915</v>
      </c>
    </row>
    <row r="84" spans="1:12">
      <c r="A84" s="59">
        <v>42643</v>
      </c>
      <c r="B84" s="8">
        <v>66.402031995699289</v>
      </c>
      <c r="C84" s="8">
        <v>112.37710240051246</v>
      </c>
      <c r="D84" s="8">
        <v>83.249657690552255</v>
      </c>
      <c r="E84" s="8">
        <v>119.49509116409537</v>
      </c>
      <c r="F84" s="8">
        <v>158.09181833238361</v>
      </c>
      <c r="G84" s="8">
        <v>121.11983773986687</v>
      </c>
      <c r="H84" s="8">
        <v>92.578465562336532</v>
      </c>
      <c r="I84" s="8">
        <v>102.71718507445524</v>
      </c>
      <c r="J84" s="8">
        <v>116.41702603943773</v>
      </c>
      <c r="K84" s="8">
        <v>106.15959156660679</v>
      </c>
      <c r="L84" s="9">
        <v>76.484362600321617</v>
      </c>
    </row>
    <row r="85" spans="1:12">
      <c r="A85" s="59">
        <v>42674</v>
      </c>
      <c r="B85" s="8">
        <v>68.435219354829229</v>
      </c>
      <c r="C85" s="8">
        <v>102.46521628566383</v>
      </c>
      <c r="D85" s="8">
        <v>84.892743039707895</v>
      </c>
      <c r="E85" s="8">
        <v>119.4308533987131</v>
      </c>
      <c r="F85" s="8">
        <v>157.70559264791854</v>
      </c>
      <c r="G85" s="8">
        <v>124.60246393079338</v>
      </c>
      <c r="H85" s="8">
        <v>93.537489102005225</v>
      </c>
      <c r="I85" s="8">
        <v>103.61409762548152</v>
      </c>
      <c r="J85" s="8">
        <v>117.18076176054251</v>
      </c>
      <c r="K85" s="8">
        <v>106.64176987803725</v>
      </c>
      <c r="L85" s="9">
        <v>78.148891374826192</v>
      </c>
    </row>
    <row r="86" spans="1:12">
      <c r="A86" s="59">
        <v>42704</v>
      </c>
      <c r="B86" s="8">
        <v>68.417355091403394</v>
      </c>
      <c r="C86" s="8">
        <v>102.74733767926789</v>
      </c>
      <c r="D86" s="8">
        <v>86.881741093948932</v>
      </c>
      <c r="E86" s="8">
        <v>118.36450649336746</v>
      </c>
      <c r="F86" s="8">
        <v>157.54371819882971</v>
      </c>
      <c r="G86" s="8">
        <v>118.26543572719311</v>
      </c>
      <c r="H86" s="8">
        <v>93.482999128160415</v>
      </c>
      <c r="I86" s="8">
        <v>102.13764157994595</v>
      </c>
      <c r="J86" s="8">
        <v>119.81433321262797</v>
      </c>
      <c r="K86" s="8">
        <v>107.36503734518294</v>
      </c>
      <c r="L86" s="9">
        <v>78.079651221110851</v>
      </c>
    </row>
    <row r="87" spans="1:12">
      <c r="A87" s="59">
        <v>42735</v>
      </c>
      <c r="B87" s="8">
        <v>72.846552107955375</v>
      </c>
      <c r="C87" s="8">
        <v>109.53475693738841</v>
      </c>
      <c r="D87" s="8">
        <v>84.085613394508641</v>
      </c>
      <c r="E87" s="8">
        <v>117.54226309647441</v>
      </c>
      <c r="F87" s="8">
        <v>157.44734853867968</v>
      </c>
      <c r="G87" s="8">
        <v>112.99042490762305</v>
      </c>
      <c r="H87" s="8">
        <v>94.452920662598089</v>
      </c>
      <c r="I87" s="8">
        <v>102.48260794572529</v>
      </c>
      <c r="J87" s="8">
        <v>120.27520821674293</v>
      </c>
      <c r="K87" s="8">
        <v>107.41230972865652</v>
      </c>
      <c r="L87" s="9">
        <v>81.294212493391555</v>
      </c>
    </row>
    <row r="88" spans="1:12">
      <c r="A88" s="59">
        <v>42766</v>
      </c>
      <c r="B88" s="8">
        <v>75.251904375526948</v>
      </c>
      <c r="C88" s="8">
        <v>107.39141832565511</v>
      </c>
      <c r="D88" s="8">
        <v>85.123351509764831</v>
      </c>
      <c r="E88" s="8">
        <v>118.45443936490263</v>
      </c>
      <c r="F88" s="8">
        <v>158.22825153068868</v>
      </c>
      <c r="G88" s="8">
        <v>103.71169266680685</v>
      </c>
      <c r="H88" s="8">
        <v>96.065823888404537</v>
      </c>
      <c r="I88" s="8">
        <v>102.38601736330708</v>
      </c>
      <c r="J88" s="8">
        <v>118.14201534055371</v>
      </c>
      <c r="K88" s="8">
        <v>108.3813935898648</v>
      </c>
      <c r="L88" s="9">
        <v>82.912756627359528</v>
      </c>
    </row>
    <row r="89" spans="1:12">
      <c r="A89" s="59">
        <v>42794</v>
      </c>
      <c r="B89" s="8">
        <v>78.092849909203707</v>
      </c>
      <c r="C89" s="8">
        <v>108.64225043115293</v>
      </c>
      <c r="D89" s="8">
        <v>86.622306565134878</v>
      </c>
      <c r="E89" s="8">
        <v>118.14609809106774</v>
      </c>
      <c r="F89" s="8">
        <v>159.31740336896704</v>
      </c>
      <c r="G89" s="8">
        <v>96.488789477649277</v>
      </c>
      <c r="H89" s="8">
        <v>97.112031386224928</v>
      </c>
      <c r="I89" s="8">
        <v>103.26913125970218</v>
      </c>
      <c r="J89" s="8">
        <v>119.6826546400237</v>
      </c>
      <c r="K89" s="8">
        <v>109.49229460149381</v>
      </c>
      <c r="L89" s="9">
        <v>85.065819971293593</v>
      </c>
    </row>
    <row r="90" spans="1:12">
      <c r="A90" s="59">
        <v>42825</v>
      </c>
      <c r="B90" s="8">
        <v>78.347758088080425</v>
      </c>
      <c r="C90" s="8">
        <v>147.50059267602887</v>
      </c>
      <c r="D90" s="8">
        <v>87.746522856662423</v>
      </c>
      <c r="E90" s="8">
        <v>115.98770917422353</v>
      </c>
      <c r="F90" s="8">
        <v>160.95411067090123</v>
      </c>
      <c r="G90" s="8">
        <v>95.223895106775771</v>
      </c>
      <c r="H90" s="8">
        <v>98.594158674803836</v>
      </c>
      <c r="I90" s="8">
        <v>103.91766802736733</v>
      </c>
      <c r="J90" s="8">
        <v>121.44714751292096</v>
      </c>
      <c r="K90" s="8">
        <v>110.01701805805048</v>
      </c>
      <c r="L90" s="9">
        <v>85.894103658760272</v>
      </c>
    </row>
    <row r="91" spans="1:12">
      <c r="A91" s="59">
        <v>42855</v>
      </c>
      <c r="B91" s="8">
        <v>81.238182416493459</v>
      </c>
      <c r="C91" s="8">
        <v>140.83555504652662</v>
      </c>
      <c r="D91" s="8">
        <v>90.513824497345595</v>
      </c>
      <c r="E91" s="8">
        <v>117.60650086185669</v>
      </c>
      <c r="F91" s="8">
        <v>162.26610994519993</v>
      </c>
      <c r="G91" s="8">
        <v>97.218619581953789</v>
      </c>
      <c r="H91" s="8">
        <v>98.572362685265915</v>
      </c>
      <c r="I91" s="8">
        <v>103.10354740412809</v>
      </c>
      <c r="J91" s="8">
        <v>121.52615465648353</v>
      </c>
      <c r="K91" s="8">
        <v>110.73083104850147</v>
      </c>
      <c r="L91" s="9">
        <v>88.249682627945617</v>
      </c>
    </row>
    <row r="92" spans="1:12">
      <c r="A92" s="59">
        <v>42886</v>
      </c>
      <c r="B92" s="8">
        <v>83.009950507100157</v>
      </c>
      <c r="C92" s="8">
        <v>144.95913099904479</v>
      </c>
      <c r="D92" s="8">
        <v>91.782171082658721</v>
      </c>
      <c r="E92" s="8">
        <v>119.45654850486601</v>
      </c>
      <c r="F92" s="8">
        <v>163.54502876519686</v>
      </c>
      <c r="G92" s="8">
        <v>104.65420149553638</v>
      </c>
      <c r="H92" s="8">
        <v>99.574978204010463</v>
      </c>
      <c r="I92" s="8">
        <v>104.27643304777784</v>
      </c>
      <c r="J92" s="8">
        <v>124.68644039898608</v>
      </c>
      <c r="K92" s="8">
        <v>110.74501276354354</v>
      </c>
      <c r="L92" s="9">
        <v>90.102795850657671</v>
      </c>
    </row>
    <row r="93" spans="1:12">
      <c r="A93" s="59">
        <v>42916</v>
      </c>
      <c r="B93" s="8">
        <v>84.119202641439941</v>
      </c>
      <c r="C93" s="8">
        <v>169.55439263563724</v>
      </c>
      <c r="D93" s="8">
        <v>90.513824497345595</v>
      </c>
      <c r="E93" s="8">
        <v>118.30026872798518</v>
      </c>
      <c r="F93" s="8">
        <v>164.57221026540151</v>
      </c>
      <c r="G93" s="8">
        <v>112.14494853692622</v>
      </c>
      <c r="H93" s="8">
        <v>100.4359197907585</v>
      </c>
      <c r="I93" s="8">
        <v>103.87627206347381</v>
      </c>
      <c r="J93" s="8">
        <v>124.9366296869342</v>
      </c>
      <c r="K93" s="8">
        <v>111.92209511203555</v>
      </c>
      <c r="L93" s="9">
        <v>91.574044972230922</v>
      </c>
    </row>
    <row r="94" spans="1:12">
      <c r="A94" s="59">
        <v>42947</v>
      </c>
      <c r="B94" s="8">
        <v>86.039140198084496</v>
      </c>
      <c r="C94" s="8">
        <v>152.92536790606977</v>
      </c>
      <c r="D94" s="8">
        <v>92.56047466910087</v>
      </c>
      <c r="E94" s="8">
        <v>119.0968170187253</v>
      </c>
      <c r="F94" s="8">
        <v>166.32489915851914</v>
      </c>
      <c r="G94" s="8">
        <v>112.68142395125949</v>
      </c>
      <c r="H94" s="8">
        <v>99.509590235396686</v>
      </c>
      <c r="I94" s="8">
        <v>103.68309089863739</v>
      </c>
      <c r="J94" s="8">
        <v>125.76620469434111</v>
      </c>
      <c r="K94" s="8">
        <v>111.67155147962561</v>
      </c>
      <c r="L94" s="9">
        <v>92.913467927307636</v>
      </c>
    </row>
    <row r="95" spans="1:12">
      <c r="A95" s="59">
        <v>42978</v>
      </c>
      <c r="B95" s="8">
        <v>87.697639591576433</v>
      </c>
      <c r="C95" s="8">
        <v>151.63522794279072</v>
      </c>
      <c r="D95" s="8">
        <v>93.799995195656876</v>
      </c>
      <c r="E95" s="8">
        <v>119.45654850486601</v>
      </c>
      <c r="F95" s="8">
        <v>167.85185919062164</v>
      </c>
      <c r="G95" s="8">
        <v>106.78262415070174</v>
      </c>
      <c r="H95" s="8">
        <v>99.040976460331294</v>
      </c>
      <c r="I95" s="8">
        <v>103.32432587822687</v>
      </c>
      <c r="J95" s="8">
        <v>126.7274582743523</v>
      </c>
      <c r="K95" s="8">
        <v>112.93845135671741</v>
      </c>
      <c r="L95" s="9">
        <v>94.12489973050026</v>
      </c>
    </row>
    <row r="96" spans="1:12">
      <c r="A96" s="59">
        <v>43008</v>
      </c>
      <c r="B96" s="8">
        <v>89.507828759676428</v>
      </c>
      <c r="C96" s="8">
        <v>145.86982785644381</v>
      </c>
      <c r="D96" s="8">
        <v>96.048427778711954</v>
      </c>
      <c r="E96" s="8">
        <v>119.0454268064195</v>
      </c>
      <c r="F96" s="8">
        <v>169.37461417561269</v>
      </c>
      <c r="G96" s="8">
        <v>102.2402109183091</v>
      </c>
      <c r="H96" s="8">
        <v>101.8308631211857</v>
      </c>
      <c r="I96" s="8">
        <v>103.46231242453861</v>
      </c>
      <c r="J96" s="8">
        <v>127.89939757053034</v>
      </c>
      <c r="K96" s="8">
        <v>114.11080646686206</v>
      </c>
      <c r="L96" s="9">
        <v>95.560161370633665</v>
      </c>
    </row>
    <row r="97" spans="1:12">
      <c r="A97" s="59">
        <v>43039</v>
      </c>
      <c r="B97" s="8">
        <v>91.669587626825219</v>
      </c>
      <c r="C97" s="8">
        <v>145.19807892859592</v>
      </c>
      <c r="D97" s="8">
        <v>96.970861658939683</v>
      </c>
      <c r="E97" s="8">
        <v>120.39441987944713</v>
      </c>
      <c r="F97" s="8">
        <v>170.58272318071135</v>
      </c>
      <c r="G97" s="8">
        <v>96.143689395544286</v>
      </c>
      <c r="H97" s="8">
        <v>100.41412380122057</v>
      </c>
      <c r="I97" s="8">
        <v>101.53050077617432</v>
      </c>
      <c r="J97" s="8">
        <v>130.0984297330217</v>
      </c>
      <c r="K97" s="8">
        <v>116.23806372317293</v>
      </c>
      <c r="L97" s="9">
        <v>97.19796397833511</v>
      </c>
    </row>
    <row r="98" spans="1:12">
      <c r="A98" s="59">
        <v>43069</v>
      </c>
      <c r="B98" s="8">
        <v>94.316932799293895</v>
      </c>
      <c r="C98" s="8">
        <v>134.22670410197097</v>
      </c>
      <c r="D98" s="8">
        <v>99.738163299622855</v>
      </c>
      <c r="E98" s="8">
        <v>120.95971221481109</v>
      </c>
      <c r="F98" s="8">
        <v>171.37829309905453</v>
      </c>
      <c r="G98" s="8">
        <v>95.273014782524726</v>
      </c>
      <c r="H98" s="8">
        <v>101.26416739319966</v>
      </c>
      <c r="I98" s="8">
        <v>100.90956131777152</v>
      </c>
      <c r="J98" s="8">
        <v>130.70415116700136</v>
      </c>
      <c r="K98" s="8">
        <v>116.34206296681479</v>
      </c>
      <c r="L98" s="9">
        <v>99.194342734226467</v>
      </c>
    </row>
    <row r="99" spans="1:12">
      <c r="A99" s="59">
        <v>43100</v>
      </c>
      <c r="B99" s="8">
        <v>96.452269166442221</v>
      </c>
      <c r="C99" s="8">
        <v>141.03539553226389</v>
      </c>
      <c r="D99" s="8">
        <v>105.73398352110307</v>
      </c>
      <c r="E99" s="8">
        <v>122.3986381593739</v>
      </c>
      <c r="F99" s="8">
        <v>172.20604283166617</v>
      </c>
      <c r="G99" s="8">
        <v>86.872770053749647</v>
      </c>
      <c r="H99" s="8">
        <v>101.26416739319966</v>
      </c>
      <c r="I99" s="8">
        <v>102.12384292531478</v>
      </c>
      <c r="J99" s="8">
        <v>130.6778154524805</v>
      </c>
      <c r="K99" s="8">
        <v>118.63950080363053</v>
      </c>
      <c r="L99" s="9">
        <v>101.0446698266385</v>
      </c>
    </row>
    <row r="100" spans="1:12">
      <c r="A100" s="59">
        <v>43131</v>
      </c>
      <c r="B100" s="8">
        <v>100.10533674779445</v>
      </c>
      <c r="C100" s="8">
        <v>117.92573746880983</v>
      </c>
      <c r="D100" s="8">
        <v>106.88702587138773</v>
      </c>
      <c r="E100" s="8">
        <v>122.74552209243815</v>
      </c>
      <c r="F100" s="8">
        <v>173.3684488516399</v>
      </c>
      <c r="G100" s="8">
        <v>85.919648500985446</v>
      </c>
      <c r="H100" s="8">
        <v>104.34829991281605</v>
      </c>
      <c r="I100" s="8">
        <v>101.17173575576382</v>
      </c>
      <c r="J100" s="8">
        <v>132.46864403989861</v>
      </c>
      <c r="K100" s="8">
        <v>120.01985440105891</v>
      </c>
      <c r="L100" s="9">
        <v>103.75914736564862</v>
      </c>
    </row>
    <row r="101" spans="1:12">
      <c r="A101" s="59">
        <v>43159</v>
      </c>
      <c r="B101" s="8">
        <v>103.23822317362541</v>
      </c>
      <c r="C101" s="8">
        <v>139.18467868282173</v>
      </c>
      <c r="D101" s="8">
        <v>110.0002402171563</v>
      </c>
      <c r="E101" s="8">
        <v>122.27016262860936</v>
      </c>
      <c r="F101" s="8">
        <v>174.44469133237837</v>
      </c>
      <c r="G101" s="8">
        <v>82.401087429737217</v>
      </c>
      <c r="H101" s="8">
        <v>104.82781168265039</v>
      </c>
      <c r="I101" s="8">
        <v>101.30972230207554</v>
      </c>
      <c r="J101" s="8">
        <v>133.14020476018041</v>
      </c>
      <c r="K101" s="8">
        <v>120.10494469131133</v>
      </c>
      <c r="L101" s="9">
        <v>106.46518680303548</v>
      </c>
    </row>
    <row r="102" spans="1:12">
      <c r="A102" s="59">
        <v>43190</v>
      </c>
      <c r="B102" s="8">
        <v>105.78117435104279</v>
      </c>
      <c r="C102" s="8">
        <v>151.95554450064839</v>
      </c>
      <c r="D102" s="8">
        <v>109.71197962958514</v>
      </c>
      <c r="E102" s="8">
        <v>122.89969272935559</v>
      </c>
      <c r="F102" s="8">
        <v>176.1544478393256</v>
      </c>
      <c r="G102" s="8">
        <v>80.919286515078454</v>
      </c>
      <c r="H102" s="8">
        <v>105.83042720139494</v>
      </c>
      <c r="I102" s="8">
        <v>101.19933306502617</v>
      </c>
      <c r="J102" s="8">
        <v>134.66767620238997</v>
      </c>
      <c r="K102" s="8">
        <v>120.28457974851092</v>
      </c>
      <c r="L102" s="9">
        <v>108.62022337399073</v>
      </c>
    </row>
    <row r="103" spans="1:12">
      <c r="A103" s="59">
        <v>43220</v>
      </c>
      <c r="B103" s="8">
        <v>108.6516390525229</v>
      </c>
      <c r="C103" s="8">
        <v>165.00107050691952</v>
      </c>
      <c r="D103" s="8">
        <v>112.27749885896851</v>
      </c>
      <c r="E103" s="8">
        <v>123.43928995856665</v>
      </c>
      <c r="F103" s="8">
        <v>176.25180874759639</v>
      </c>
      <c r="G103" s="8">
        <v>82.637848149764793</v>
      </c>
      <c r="H103" s="8">
        <v>106.51700087183958</v>
      </c>
      <c r="I103" s="8">
        <v>100.99235324555856</v>
      </c>
      <c r="J103" s="8">
        <v>134.99687263390064</v>
      </c>
      <c r="K103" s="8">
        <v>122.44492767325329</v>
      </c>
      <c r="L103" s="9">
        <v>111.30044482287843</v>
      </c>
    </row>
    <row r="104" spans="1:12">
      <c r="A104" s="59">
        <v>43251</v>
      </c>
      <c r="B104" s="8">
        <v>112.4254543207864</v>
      </c>
      <c r="C104" s="8">
        <v>178.14859485698801</v>
      </c>
      <c r="D104" s="8">
        <v>115.47719138100844</v>
      </c>
      <c r="E104" s="8">
        <v>123.82471655086024</v>
      </c>
      <c r="F104" s="8">
        <v>176.64363926337316</v>
      </c>
      <c r="G104" s="8">
        <v>91.843823496438375</v>
      </c>
      <c r="H104" s="8">
        <v>108.34786399302529</v>
      </c>
      <c r="I104" s="8">
        <v>98.922555050882536</v>
      </c>
      <c r="J104" s="8">
        <v>134.90469763307766</v>
      </c>
      <c r="K104" s="8">
        <v>123.54164696984022</v>
      </c>
      <c r="L104" s="9">
        <v>114.87336725449286</v>
      </c>
    </row>
    <row r="105" spans="1:12">
      <c r="A105" s="59">
        <v>43281</v>
      </c>
      <c r="B105" s="8">
        <v>113.18817476914816</v>
      </c>
      <c r="C105" s="8">
        <v>186.24012795894473</v>
      </c>
      <c r="D105" s="8">
        <v>118.10036272790603</v>
      </c>
      <c r="E105" s="8">
        <v>124.46709420468294</v>
      </c>
      <c r="F105" s="8">
        <v>177.13869809884955</v>
      </c>
      <c r="G105" s="8">
        <v>96.414802137264957</v>
      </c>
      <c r="H105" s="8">
        <v>109.18700959023539</v>
      </c>
      <c r="I105" s="8">
        <v>98.39820617489795</v>
      </c>
      <c r="J105" s="8">
        <v>133.52207262073279</v>
      </c>
      <c r="K105" s="8">
        <v>123.39510258107214</v>
      </c>
      <c r="L105" s="9">
        <v>115.79842774024348</v>
      </c>
    </row>
    <row r="106" spans="1:12">
      <c r="A106" s="59">
        <v>43312</v>
      </c>
      <c r="B106" s="8">
        <v>115.10828683523629</v>
      </c>
      <c r="C106" s="8">
        <v>178.66380955256807</v>
      </c>
      <c r="D106" s="8">
        <v>118.21566696293449</v>
      </c>
      <c r="E106" s="8">
        <v>124.5313319700652</v>
      </c>
      <c r="F106" s="8">
        <v>178.77386355331248</v>
      </c>
      <c r="G106" s="8">
        <v>103.72094518293839</v>
      </c>
      <c r="H106" s="8">
        <v>111.05056669572798</v>
      </c>
      <c r="I106" s="8">
        <v>98.384407520266777</v>
      </c>
      <c r="J106" s="8">
        <v>135.08904763472364</v>
      </c>
      <c r="K106" s="8">
        <v>124.67145693485865</v>
      </c>
      <c r="L106" s="9">
        <v>117.59886181719578</v>
      </c>
    </row>
    <row r="107" spans="1:12">
      <c r="A107" s="59">
        <v>43343</v>
      </c>
      <c r="B107" s="8">
        <v>115.7589991760437</v>
      </c>
      <c r="C107" s="8">
        <v>175.68246744199857</v>
      </c>
      <c r="D107" s="8">
        <v>122.45309760023061</v>
      </c>
      <c r="E107" s="8">
        <v>124.31292356776549</v>
      </c>
      <c r="F107" s="8">
        <v>180.11593729402466</v>
      </c>
      <c r="G107" s="8">
        <v>104.03358811892535</v>
      </c>
      <c r="H107" s="8">
        <v>110.06974716652137</v>
      </c>
      <c r="I107" s="8">
        <v>99.253722762030705</v>
      </c>
      <c r="J107" s="8">
        <v>136.33999407446424</v>
      </c>
      <c r="K107" s="8">
        <v>124.17036967003877</v>
      </c>
      <c r="L107" s="9">
        <v>118.20800264201442</v>
      </c>
    </row>
    <row r="108" spans="1:12">
      <c r="A108" s="59">
        <v>43373</v>
      </c>
      <c r="B108" s="8">
        <v>116.7811955609744</v>
      </c>
      <c r="C108" s="8">
        <v>183.90981399814251</v>
      </c>
      <c r="D108" s="8">
        <v>121.09827283864614</v>
      </c>
      <c r="E108" s="8">
        <v>124.13305782469514</v>
      </c>
      <c r="F108" s="8">
        <v>181.25351092046466</v>
      </c>
      <c r="G108" s="8">
        <v>104.50961481817316</v>
      </c>
      <c r="H108" s="8">
        <v>110.22231909328684</v>
      </c>
      <c r="I108" s="8">
        <v>99.143333524981315</v>
      </c>
      <c r="J108" s="8">
        <v>135.43141192349475</v>
      </c>
      <c r="K108" s="8">
        <v>124.25073272194383</v>
      </c>
      <c r="L108" s="9">
        <v>119.06206836235609</v>
      </c>
    </row>
    <row r="109" spans="1:12">
      <c r="A109" s="59">
        <v>43404</v>
      </c>
      <c r="B109" s="8">
        <v>118.10739561250043</v>
      </c>
      <c r="C109" s="8">
        <v>171.50640554759218</v>
      </c>
      <c r="D109" s="8">
        <v>122.22248913017367</v>
      </c>
      <c r="E109" s="8">
        <v>122.45002837167971</v>
      </c>
      <c r="F109" s="8">
        <v>182.93337624427812</v>
      </c>
      <c r="G109" s="8">
        <v>105.5413192639713</v>
      </c>
      <c r="H109" s="8">
        <v>111.30122057541412</v>
      </c>
      <c r="I109" s="8">
        <v>98.770769849939626</v>
      </c>
      <c r="J109" s="8">
        <v>137.49876551338184</v>
      </c>
      <c r="K109" s="8">
        <v>123.76382717216602</v>
      </c>
      <c r="L109" s="9">
        <v>120.02194866969832</v>
      </c>
    </row>
    <row r="110" spans="1:12">
      <c r="A110" s="59">
        <v>43434</v>
      </c>
      <c r="B110" s="8">
        <v>114.71780008524135</v>
      </c>
      <c r="C110" s="8">
        <v>163.19825272520112</v>
      </c>
      <c r="D110" s="8">
        <v>122.77018424655888</v>
      </c>
      <c r="E110" s="8">
        <v>123.92749697547188</v>
      </c>
      <c r="F110" s="8">
        <v>184.85292554422944</v>
      </c>
      <c r="G110" s="8">
        <v>103.46334359038018</v>
      </c>
      <c r="H110" s="8">
        <v>111.7153443766347</v>
      </c>
      <c r="I110" s="8">
        <v>98.122233082274477</v>
      </c>
      <c r="J110" s="8">
        <v>136.59018336241235</v>
      </c>
      <c r="K110" s="8">
        <v>123.70710031199773</v>
      </c>
      <c r="L110" s="9">
        <v>117.32012962624071</v>
      </c>
    </row>
    <row r="111" spans="1:12">
      <c r="A111" s="59">
        <v>43465</v>
      </c>
      <c r="B111" s="8">
        <v>112.63930319457695</v>
      </c>
      <c r="C111" s="8">
        <v>146.13842307097684</v>
      </c>
      <c r="D111" s="8">
        <v>122.6260539527733</v>
      </c>
      <c r="E111" s="8">
        <v>125.4178131323405</v>
      </c>
      <c r="F111" s="8">
        <v>186.18156882113942</v>
      </c>
      <c r="G111" s="8">
        <v>97.798045271880795</v>
      </c>
      <c r="H111" s="8">
        <v>112.78334786399303</v>
      </c>
      <c r="I111" s="8">
        <v>99.957454148220549</v>
      </c>
      <c r="J111" s="8">
        <v>137.05105836652731</v>
      </c>
      <c r="K111" s="8">
        <v>125.6452680344143</v>
      </c>
      <c r="L111" s="9">
        <v>115.5533843951204</v>
      </c>
    </row>
    <row r="112" spans="1:12">
      <c r="A112" s="59">
        <v>43496</v>
      </c>
      <c r="B112" s="8">
        <v>111.96451549132414</v>
      </c>
      <c r="C112" s="8">
        <v>132.83802533468338</v>
      </c>
      <c r="D112" s="8">
        <v>122.88548848158736</v>
      </c>
      <c r="E112" s="8">
        <v>126.04734323308674</v>
      </c>
      <c r="F112" s="8">
        <v>186.40432991440881</v>
      </c>
      <c r="G112" s="8">
        <v>99.813000372049899</v>
      </c>
      <c r="H112" s="8">
        <v>112.09677419354838</v>
      </c>
      <c r="I112" s="8">
        <v>97.487494969240501</v>
      </c>
      <c r="J112" s="8">
        <v>137.56460479968396</v>
      </c>
      <c r="K112" s="8">
        <v>124.81800132362673</v>
      </c>
      <c r="L112" s="9">
        <v>114.86565130176155</v>
      </c>
    </row>
    <row r="113" spans="1:12">
      <c r="A113" s="59">
        <v>43524</v>
      </c>
      <c r="B113" s="8">
        <v>112.99264553501477</v>
      </c>
      <c r="C113" s="8">
        <v>145.50304201534368</v>
      </c>
      <c r="D113" s="8">
        <v>123.75027024430085</v>
      </c>
      <c r="E113" s="8">
        <v>127.87169576994314</v>
      </c>
      <c r="F113" s="8">
        <v>186.24989726931028</v>
      </c>
      <c r="G113" s="8">
        <v>98.972376731871634</v>
      </c>
      <c r="H113" s="8">
        <v>113.53530950305144</v>
      </c>
      <c r="I113" s="8">
        <v>93.927442074397746</v>
      </c>
      <c r="J113" s="8">
        <v>142.91075484741745</v>
      </c>
      <c r="K113" s="8">
        <v>126.00926538716082</v>
      </c>
      <c r="L113" s="9">
        <v>116.05987119953106</v>
      </c>
    </row>
    <row r="114" spans="1:12">
      <c r="A114" s="59">
        <v>43555</v>
      </c>
      <c r="B114" s="8">
        <v>113.01791147734133</v>
      </c>
      <c r="C114" s="8">
        <v>188.29973495685979</v>
      </c>
      <c r="D114" s="8">
        <v>124.12500900814337</v>
      </c>
      <c r="E114" s="8">
        <v>128.71963427298908</v>
      </c>
      <c r="F114" s="8">
        <v>186.39106947648315</v>
      </c>
      <c r="G114" s="8">
        <v>96.007479003401258</v>
      </c>
      <c r="H114" s="8">
        <v>113.65518744551002</v>
      </c>
      <c r="I114" s="8">
        <v>94.865750589317543</v>
      </c>
      <c r="J114" s="8">
        <v>141.35694769068704</v>
      </c>
      <c r="K114" s="8">
        <v>127.15798430556869</v>
      </c>
      <c r="L114" s="9">
        <v>116.63317600982118</v>
      </c>
    </row>
    <row r="115" spans="1:12">
      <c r="A115" s="59">
        <v>43585</v>
      </c>
      <c r="B115" s="8">
        <v>115.15840065668861</v>
      </c>
      <c r="C115" s="8">
        <v>197.43007391436996</v>
      </c>
      <c r="D115" s="8">
        <v>124.03853083187201</v>
      </c>
      <c r="E115" s="8">
        <v>126.97236705459139</v>
      </c>
      <c r="F115" s="8">
        <v>186.04282907895544</v>
      </c>
      <c r="G115" s="8">
        <v>100.67731355773586</v>
      </c>
      <c r="H115" s="8">
        <v>113.05579773321709</v>
      </c>
      <c r="I115" s="8">
        <v>94.962341171735758</v>
      </c>
      <c r="J115" s="8">
        <v>147.78286203377556</v>
      </c>
      <c r="K115" s="8">
        <v>126.39689893164413</v>
      </c>
      <c r="L115" s="9">
        <v>118.58408580707525</v>
      </c>
    </row>
    <row r="116" spans="1:12">
      <c r="A116" s="59">
        <v>43616</v>
      </c>
      <c r="B116" s="8">
        <v>114.73784741023776</v>
      </c>
      <c r="C116" s="8">
        <v>186.27376643621358</v>
      </c>
      <c r="D116" s="8">
        <v>119.77227413581878</v>
      </c>
      <c r="E116" s="8">
        <v>126.40707471922744</v>
      </c>
      <c r="F116" s="8">
        <v>186.05780760250005</v>
      </c>
      <c r="G116" s="8">
        <v>109.4358637327641</v>
      </c>
      <c r="H116" s="8">
        <v>113.24106364428945</v>
      </c>
      <c r="I116" s="8">
        <v>98.329212901742082</v>
      </c>
      <c r="J116" s="8">
        <v>143.8456727129078</v>
      </c>
      <c r="K116" s="8">
        <v>126.16526425262361</v>
      </c>
      <c r="L116" s="9">
        <v>118.16762169995349</v>
      </c>
    </row>
    <row r="117" spans="1:12">
      <c r="A117" s="59">
        <v>43646</v>
      </c>
      <c r="B117" s="8">
        <v>112.2802255537062</v>
      </c>
      <c r="C117" s="8">
        <v>193.38768427666321</v>
      </c>
      <c r="D117" s="8">
        <v>122.71253212904466</v>
      </c>
      <c r="E117" s="8">
        <v>126.67687333383296</v>
      </c>
      <c r="F117" s="8">
        <v>186.08621949392204</v>
      </c>
      <c r="G117" s="8">
        <v>115.98087289471206</v>
      </c>
      <c r="H117" s="8">
        <v>114.1564952048823</v>
      </c>
      <c r="I117" s="8">
        <v>96.204220088541362</v>
      </c>
      <c r="J117" s="8">
        <v>142.25236198439609</v>
      </c>
      <c r="K117" s="8">
        <v>125.73035832466672</v>
      </c>
      <c r="L117" s="9">
        <v>116.65981423365344</v>
      </c>
    </row>
    <row r="118" spans="1:12">
      <c r="A118" s="59">
        <v>43677</v>
      </c>
      <c r="B118" s="8">
        <v>112.79534796150188</v>
      </c>
      <c r="C118" s="8">
        <v>206.34762615637243</v>
      </c>
      <c r="D118" s="8">
        <v>123.34670542170122</v>
      </c>
      <c r="E118" s="8">
        <v>127.65328736764344</v>
      </c>
      <c r="F118" s="8">
        <v>193.14931744516886</v>
      </c>
      <c r="G118" s="8">
        <v>120.59492352112269</v>
      </c>
      <c r="H118" s="8">
        <v>114.01482127288578</v>
      </c>
      <c r="I118" s="8">
        <v>95.873052377393208</v>
      </c>
      <c r="J118" s="8">
        <v>143.8456727129078</v>
      </c>
      <c r="K118" s="8">
        <v>127.00198544010588</v>
      </c>
      <c r="L118" s="9">
        <v>117.62957472853324</v>
      </c>
    </row>
    <row r="119" spans="1:12">
      <c r="A119" s="59">
        <v>43708</v>
      </c>
      <c r="B119" s="8">
        <v>111.08206118015086</v>
      </c>
      <c r="C119" s="8">
        <v>194.01106974176957</v>
      </c>
      <c r="D119" s="8">
        <v>122.10718489514521</v>
      </c>
      <c r="E119" s="8">
        <v>127.57620204918472</v>
      </c>
      <c r="F119" s="8">
        <v>200.80496777723823</v>
      </c>
      <c r="G119" s="8">
        <v>131.11653020236088</v>
      </c>
      <c r="H119" s="8">
        <v>114.53792502179599</v>
      </c>
      <c r="I119" s="8">
        <v>96.64577703673892</v>
      </c>
      <c r="J119" s="8">
        <v>142.81857984659447</v>
      </c>
      <c r="K119" s="8">
        <v>127.63070814030444</v>
      </c>
      <c r="L119" s="9">
        <v>116.61198127032223</v>
      </c>
    </row>
    <row r="120" spans="1:12">
      <c r="A120" s="59">
        <v>43738</v>
      </c>
      <c r="B120" s="8">
        <v>109.48074799911795</v>
      </c>
      <c r="C120" s="8">
        <v>159.68974174499058</v>
      </c>
      <c r="D120" s="8">
        <v>121.12709889740326</v>
      </c>
      <c r="E120" s="8">
        <v>128.35990278684838</v>
      </c>
      <c r="F120" s="8">
        <v>208.02778092373444</v>
      </c>
      <c r="G120" s="8">
        <v>130.25157229367676</v>
      </c>
      <c r="H120" s="8">
        <v>115.42066259808195</v>
      </c>
      <c r="I120" s="8">
        <v>96.245616052434883</v>
      </c>
      <c r="J120" s="8">
        <v>143.70082628304309</v>
      </c>
      <c r="K120" s="8">
        <v>126.70889666256973</v>
      </c>
      <c r="L120" s="9">
        <v>114.97480768314169</v>
      </c>
    </row>
    <row r="121" spans="1:12">
      <c r="A121" s="59">
        <v>43769</v>
      </c>
      <c r="B121" s="8">
        <v>107.1472245481862</v>
      </c>
      <c r="C121" s="8">
        <v>169.86612950772496</v>
      </c>
      <c r="D121" s="8">
        <v>120.83883830983208</v>
      </c>
      <c r="E121" s="8">
        <v>128.42414055223065</v>
      </c>
      <c r="F121" s="8">
        <v>209.606311722215</v>
      </c>
      <c r="G121" s="8">
        <v>137.91279925466998</v>
      </c>
      <c r="H121" s="8">
        <v>114.25457715780297</v>
      </c>
      <c r="I121" s="8">
        <v>96.921750129362394</v>
      </c>
      <c r="J121" s="8">
        <v>144.16170128715805</v>
      </c>
      <c r="K121" s="8">
        <v>128.15070435851376</v>
      </c>
      <c r="L121" s="9">
        <v>113.67879258145879</v>
      </c>
    </row>
    <row r="122" spans="1:12">
      <c r="A122" s="59">
        <v>43799</v>
      </c>
      <c r="B122" s="8">
        <v>106.54917597412933</v>
      </c>
      <c r="C122" s="8">
        <v>148.29384244925959</v>
      </c>
      <c r="D122" s="8">
        <v>119.48401354824762</v>
      </c>
      <c r="E122" s="8">
        <v>128.65539650760681</v>
      </c>
      <c r="F122" s="8">
        <v>211.21144998048348</v>
      </c>
      <c r="G122" s="8">
        <v>131.13037994202696</v>
      </c>
      <c r="H122" s="8">
        <v>113.94943330427202</v>
      </c>
      <c r="I122" s="8">
        <v>98.646581958259077</v>
      </c>
      <c r="J122" s="8">
        <v>144.03002271455378</v>
      </c>
      <c r="K122" s="8">
        <v>127.18634773565283</v>
      </c>
      <c r="L122" s="9">
        <v>112.6349002769899</v>
      </c>
    </row>
    <row r="123" spans="1:12">
      <c r="A123" s="59">
        <v>43830</v>
      </c>
      <c r="B123" s="8">
        <v>106.5381072006891</v>
      </c>
      <c r="C123" s="8">
        <v>175.0683459277144</v>
      </c>
      <c r="D123" s="8">
        <v>120.52175166350381</v>
      </c>
      <c r="E123" s="8">
        <v>128.02586640686059</v>
      </c>
      <c r="F123" s="8">
        <v>212.65727769653287</v>
      </c>
      <c r="G123" s="8">
        <v>125.9120291710915</v>
      </c>
      <c r="H123" s="8">
        <v>114.90845684394071</v>
      </c>
      <c r="I123" s="8">
        <v>98.536192721209687</v>
      </c>
      <c r="J123" s="8">
        <v>145.33364058333606</v>
      </c>
      <c r="K123" s="8">
        <v>125.78708518483502</v>
      </c>
      <c r="L123" s="9">
        <v>112.82921693358139</v>
      </c>
    </row>
    <row r="124" spans="1:12">
      <c r="A124" s="59">
        <v>43861</v>
      </c>
      <c r="B124" s="8">
        <v>105.44489219868687</v>
      </c>
      <c r="C124" s="8">
        <v>136.41022280400563</v>
      </c>
      <c r="D124" s="8">
        <v>119.6281438420332</v>
      </c>
      <c r="E124" s="8">
        <v>129.42624969219403</v>
      </c>
      <c r="F124" s="8">
        <v>203.76526114767125</v>
      </c>
      <c r="G124" s="8">
        <v>125.32354444045868</v>
      </c>
      <c r="H124" s="8">
        <v>116.1617262423714</v>
      </c>
      <c r="I124" s="8">
        <v>101.59949404933019</v>
      </c>
      <c r="J124" s="8">
        <v>144.89910129374198</v>
      </c>
      <c r="K124" s="8">
        <v>126.40162616999149</v>
      </c>
      <c r="L124" s="9">
        <v>111.41930532705456</v>
      </c>
    </row>
    <row r="125" spans="1:12">
      <c r="A125" s="59">
        <v>43890</v>
      </c>
      <c r="B125" s="8">
        <v>102.71538148042163</v>
      </c>
      <c r="C125" s="8">
        <v>148.05366225468603</v>
      </c>
      <c r="D125" s="8">
        <v>123.40435753921545</v>
      </c>
      <c r="E125" s="8">
        <v>131.55894350288534</v>
      </c>
      <c r="F125" s="8">
        <v>194.86515486654409</v>
      </c>
      <c r="G125" s="8">
        <v>125.63115384060222</v>
      </c>
      <c r="H125" s="8">
        <v>119.64908456843941</v>
      </c>
      <c r="I125" s="8">
        <v>105.0767550163859</v>
      </c>
      <c r="J125" s="8">
        <v>144.85959772196068</v>
      </c>
      <c r="K125" s="8">
        <v>127.47470927484164</v>
      </c>
      <c r="L125" s="9">
        <v>109.7556564808697</v>
      </c>
    </row>
    <row r="126" spans="1:12">
      <c r="A126" s="59">
        <v>43921</v>
      </c>
      <c r="B126" s="8">
        <v>96.865035281885625</v>
      </c>
      <c r="C126" s="8">
        <v>178.8373018193619</v>
      </c>
      <c r="D126" s="8">
        <v>118.64805784429124</v>
      </c>
      <c r="E126" s="8">
        <v>131.94437009517895</v>
      </c>
      <c r="F126" s="8">
        <v>186.76107444590212</v>
      </c>
      <c r="G126" s="8">
        <v>146.35223678220791</v>
      </c>
      <c r="H126" s="8">
        <v>116.21621621621621</v>
      </c>
      <c r="I126" s="8">
        <v>103.77968148105559</v>
      </c>
      <c r="J126" s="8">
        <v>146.17638344800343</v>
      </c>
      <c r="K126" s="8">
        <v>127.09180296870568</v>
      </c>
      <c r="L126" s="9">
        <v>106.00707383232493</v>
      </c>
    </row>
    <row r="127" spans="1:12">
      <c r="A127" s="59">
        <v>43951</v>
      </c>
      <c r="B127" s="8">
        <v>76.99301118234375</v>
      </c>
      <c r="C127" s="8">
        <v>125.62274472043418</v>
      </c>
      <c r="D127" s="8">
        <v>101.64068317759255</v>
      </c>
      <c r="E127" s="8">
        <v>114.94705737503078</v>
      </c>
      <c r="F127" s="8">
        <v>191.28045741614056</v>
      </c>
      <c r="G127" s="8">
        <v>151.29308833859218</v>
      </c>
      <c r="H127" s="8">
        <v>106.94202266782912</v>
      </c>
      <c r="I127" s="8">
        <v>87.511067670902094</v>
      </c>
      <c r="J127" s="8">
        <v>99.3251473154031</v>
      </c>
      <c r="K127" s="8">
        <v>115.03734518294412</v>
      </c>
      <c r="L127" s="9">
        <v>87.219730466927473</v>
      </c>
    </row>
    <row r="128" spans="1:12">
      <c r="A128" s="59">
        <v>43982</v>
      </c>
      <c r="B128" s="8">
        <v>66.862772126015614</v>
      </c>
      <c r="C128" s="8">
        <v>113.46111020608626</v>
      </c>
      <c r="D128" s="8">
        <v>99.622859064594394</v>
      </c>
      <c r="E128" s="8">
        <v>115.20400843655986</v>
      </c>
      <c r="F128" s="8">
        <v>195.12958703602635</v>
      </c>
      <c r="G128" s="8">
        <v>156.79490708893044</v>
      </c>
      <c r="H128" s="8">
        <v>101.36224934612031</v>
      </c>
      <c r="I128" s="8">
        <v>89.967228195250968</v>
      </c>
      <c r="J128" s="8">
        <v>115.16607959969714</v>
      </c>
      <c r="K128" s="8">
        <v>111.07591944785857</v>
      </c>
      <c r="L128" s="9">
        <v>79.505426388380812</v>
      </c>
    </row>
    <row r="129" spans="1:12">
      <c r="A129" s="59">
        <v>44012</v>
      </c>
      <c r="B129" s="8">
        <v>63.787869152323182</v>
      </c>
      <c r="C129" s="8">
        <v>147.68689226382014</v>
      </c>
      <c r="D129" s="8">
        <v>94.405342429556313</v>
      </c>
      <c r="E129" s="8">
        <v>118.09470787876192</v>
      </c>
      <c r="F129" s="8">
        <v>198.08082250574412</v>
      </c>
      <c r="G129" s="8">
        <v>154.40739683715859</v>
      </c>
      <c r="H129" s="8">
        <v>99.673060156931129</v>
      </c>
      <c r="I129" s="8">
        <v>92.009429080664631</v>
      </c>
      <c r="J129" s="8">
        <v>122.0923725186819</v>
      </c>
      <c r="K129" s="8">
        <v>110.04065424978728</v>
      </c>
      <c r="L129" s="9">
        <v>77.51612737585998</v>
      </c>
    </row>
    <row r="130" spans="1:12">
      <c r="A130" s="59">
        <v>44043</v>
      </c>
      <c r="B130" s="8">
        <v>62.570554423724722</v>
      </c>
      <c r="C130" s="8">
        <v>179.52414002991944</v>
      </c>
      <c r="D130" s="8">
        <v>92.618126786615093</v>
      </c>
      <c r="E130" s="8">
        <v>116.91273299572819</v>
      </c>
      <c r="F130" s="8">
        <v>196.32229585810472</v>
      </c>
      <c r="G130" s="8">
        <v>158.65114690637057</v>
      </c>
      <c r="H130" s="8">
        <v>97.493461203138622</v>
      </c>
      <c r="I130" s="8">
        <v>90.753751509227854</v>
      </c>
      <c r="J130" s="8">
        <v>120.32787964578463</v>
      </c>
      <c r="K130" s="8">
        <v>107.97012385364471</v>
      </c>
      <c r="L130" s="9">
        <v>76.792389966122983</v>
      </c>
    </row>
    <row r="131" spans="1:12">
      <c r="A131" s="59">
        <v>44074</v>
      </c>
      <c r="B131" s="8">
        <v>63.25644618682135</v>
      </c>
      <c r="C131" s="8">
        <v>171.5256291240712</v>
      </c>
      <c r="D131" s="8">
        <v>89.706694852146342</v>
      </c>
      <c r="E131" s="8">
        <v>118.77562819181396</v>
      </c>
      <c r="F131" s="8">
        <v>195.44723140940104</v>
      </c>
      <c r="G131" s="8">
        <v>156.25544169358727</v>
      </c>
      <c r="H131" s="8">
        <v>98.11464690496949</v>
      </c>
      <c r="I131" s="8">
        <v>91.623066750991782</v>
      </c>
      <c r="J131" s="8">
        <v>121.21012608223327</v>
      </c>
      <c r="K131" s="8">
        <v>110.98137468091141</v>
      </c>
      <c r="L131" s="9">
        <v>77.285171843414602</v>
      </c>
    </row>
    <row r="132" spans="1:12">
      <c r="A132" s="59">
        <v>44104</v>
      </c>
      <c r="B132" s="8">
        <v>62.844011015608778</v>
      </c>
      <c r="C132" s="8">
        <v>154.49634316394099</v>
      </c>
      <c r="D132" s="8">
        <v>90.946215378702348</v>
      </c>
      <c r="E132" s="8">
        <v>119.84197509715962</v>
      </c>
      <c r="F132" s="8">
        <v>194.93220601154627</v>
      </c>
      <c r="G132" s="8">
        <v>154.5089349011981</v>
      </c>
      <c r="H132" s="8">
        <v>97.057541412380118</v>
      </c>
      <c r="I132" s="8">
        <v>92.285402173288105</v>
      </c>
      <c r="J132" s="8">
        <v>123.55400467458932</v>
      </c>
      <c r="K132" s="8">
        <v>110.4377422709653</v>
      </c>
      <c r="L132" s="9">
        <v>76.736395024333788</v>
      </c>
    </row>
    <row r="133" spans="1:12">
      <c r="A133" s="59">
        <v>44135</v>
      </c>
      <c r="B133" s="8">
        <v>63.388620287128312</v>
      </c>
      <c r="C133" s="8">
        <v>150.42611876900168</v>
      </c>
      <c r="D133" s="8">
        <v>93.050517667971846</v>
      </c>
      <c r="E133" s="8">
        <v>122.07744933246255</v>
      </c>
      <c r="F133" s="8">
        <v>194.48089160221434</v>
      </c>
      <c r="G133" s="8">
        <v>145.52072488100356</v>
      </c>
      <c r="H133" s="8">
        <v>98.735832606800344</v>
      </c>
      <c r="I133" s="8">
        <v>92.87874432242856</v>
      </c>
      <c r="J133" s="8">
        <v>125.81887612338282</v>
      </c>
      <c r="K133" s="8">
        <v>110.83955753049069</v>
      </c>
      <c r="L133" s="9">
        <v>77.042225028016261</v>
      </c>
    </row>
    <row r="134" spans="1:12">
      <c r="A134" s="59">
        <v>44165</v>
      </c>
      <c r="B134" s="8">
        <v>64.87968946357627</v>
      </c>
      <c r="C134" s="8">
        <v>126.57206427122166</v>
      </c>
      <c r="D134" s="8">
        <v>92.531648610343751</v>
      </c>
      <c r="E134" s="8">
        <v>123.13094868473175</v>
      </c>
      <c r="F134" s="8">
        <v>193.92272216603666</v>
      </c>
      <c r="G134" s="8">
        <v>148.80969898206351</v>
      </c>
      <c r="H134" s="8">
        <v>98.1691368788143</v>
      </c>
      <c r="I134" s="8">
        <v>93.127120105789686</v>
      </c>
      <c r="J134" s="8">
        <v>126.55627612996675</v>
      </c>
      <c r="K134" s="8">
        <v>113.21263118086414</v>
      </c>
      <c r="L134" s="9">
        <v>78.111776668647067</v>
      </c>
    </row>
    <row r="135" spans="1:12">
      <c r="A135" s="59">
        <v>44196</v>
      </c>
      <c r="B135" s="8">
        <v>68.162912582308934</v>
      </c>
      <c r="C135" s="8">
        <v>158.99184535957448</v>
      </c>
      <c r="D135" s="8">
        <v>90.110259674745976</v>
      </c>
      <c r="E135" s="8">
        <v>124.27438090853613</v>
      </c>
      <c r="F135" s="8">
        <v>193.24771456431887</v>
      </c>
      <c r="G135" s="8">
        <v>143.61839163567592</v>
      </c>
      <c r="H135" s="8">
        <v>96.97035745422842</v>
      </c>
      <c r="I135" s="8">
        <v>94.148220548496525</v>
      </c>
      <c r="J135" s="8">
        <v>126.75379398887316</v>
      </c>
      <c r="K135" s="8">
        <v>115.60461378462702</v>
      </c>
      <c r="L135" s="9">
        <v>80.925922991126924</v>
      </c>
    </row>
    <row r="136" spans="1:12">
      <c r="A136" s="59">
        <v>44227</v>
      </c>
      <c r="B136" s="8">
        <v>70.892908531908844</v>
      </c>
      <c r="C136" s="8">
        <v>113.44618586435872</v>
      </c>
      <c r="D136" s="8">
        <v>91.638040788873141</v>
      </c>
      <c r="E136" s="8">
        <v>123.7861738916309</v>
      </c>
      <c r="F136" s="8">
        <v>192.69933962740751</v>
      </c>
      <c r="G136" s="8">
        <v>151.23584305833253</v>
      </c>
      <c r="H136" s="8">
        <v>95.422842197035749</v>
      </c>
      <c r="I136" s="8">
        <v>94.603576151325242</v>
      </c>
      <c r="J136" s="8">
        <v>130.11159759028212</v>
      </c>
      <c r="K136" s="8">
        <v>114.34716838422993</v>
      </c>
      <c r="L136" s="9">
        <v>82.635057284730962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6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 activeCell="B4" sqref="B4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5" width="8.88671875" style="1"/>
    <col min="6" max="6" width="9.109375" style="1" customWidth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10.33203125" style="1" customWidth="1"/>
  </cols>
  <sheetData>
    <row r="1" spans="1:12" ht="21">
      <c r="A1" s="56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30</v>
      </c>
    </row>
    <row r="4" spans="1:12">
      <c r="A4" s="59">
        <v>40209</v>
      </c>
      <c r="B4" s="7">
        <v>66.234098483063519</v>
      </c>
      <c r="C4" s="7">
        <v>50.12799820625758</v>
      </c>
      <c r="D4" s="7">
        <v>71.688253096979153</v>
      </c>
      <c r="E4" s="7">
        <v>94.507638775314547</v>
      </c>
      <c r="F4" s="7">
        <v>77.940202409293946</v>
      </c>
      <c r="G4" s="7">
        <v>113.3419743047931</v>
      </c>
      <c r="H4" s="7">
        <v>80.414522950729619</v>
      </c>
      <c r="I4" s="7">
        <v>98.236067887965604</v>
      </c>
      <c r="J4" s="7">
        <v>87.126765395391388</v>
      </c>
      <c r="K4" s="7">
        <v>90.401878833763391</v>
      </c>
      <c r="L4" s="9">
        <v>73.609553437342043</v>
      </c>
    </row>
    <row r="5" spans="1:12">
      <c r="A5" s="59">
        <v>40237</v>
      </c>
      <c r="B5" s="7">
        <v>67.028875010078664</v>
      </c>
      <c r="C5" s="7">
        <v>63.82642024555124</v>
      </c>
      <c r="D5" s="7">
        <v>71.564185950335542</v>
      </c>
      <c r="E5" s="7">
        <v>95.536293347018656</v>
      </c>
      <c r="F5" s="7">
        <v>78.33581762747221</v>
      </c>
      <c r="G5" s="7">
        <v>113.49493377794235</v>
      </c>
      <c r="H5" s="7">
        <v>81.154219382243625</v>
      </c>
      <c r="I5" s="7">
        <v>98.667265552311591</v>
      </c>
      <c r="J5" s="7">
        <v>87.483561095545767</v>
      </c>
      <c r="K5" s="7">
        <v>90.142303116453704</v>
      </c>
      <c r="L5" s="9">
        <v>74.582060743621525</v>
      </c>
    </row>
    <row r="6" spans="1:12">
      <c r="A6" s="59">
        <v>40268</v>
      </c>
      <c r="B6" s="7">
        <v>70.500140920742467</v>
      </c>
      <c r="C6" s="7">
        <v>85.8426657880768</v>
      </c>
      <c r="D6" s="7">
        <v>72.917645731902169</v>
      </c>
      <c r="E6" s="7">
        <v>96.016783311433073</v>
      </c>
      <c r="F6" s="7">
        <v>78.743554139084381</v>
      </c>
      <c r="G6" s="7">
        <v>129.04956340487124</v>
      </c>
      <c r="H6" s="7">
        <v>81.762088726953152</v>
      </c>
      <c r="I6" s="7">
        <v>99.799159421219798</v>
      </c>
      <c r="J6" s="7">
        <v>87.291440333924186</v>
      </c>
      <c r="K6" s="7">
        <v>90.582654779746917</v>
      </c>
      <c r="L6" s="9">
        <v>78.325872652528645</v>
      </c>
    </row>
    <row r="7" spans="1:12">
      <c r="A7" s="59">
        <v>40298</v>
      </c>
      <c r="B7" s="7">
        <v>73.8387121954798</v>
      </c>
      <c r="C7" s="7">
        <v>84.147667832040469</v>
      </c>
      <c r="D7" s="7">
        <v>73.177058856702445</v>
      </c>
      <c r="E7" s="7">
        <v>95.759619668507042</v>
      </c>
      <c r="F7" s="7">
        <v>78.425740732120332</v>
      </c>
      <c r="G7" s="7">
        <v>120.79477636308343</v>
      </c>
      <c r="H7" s="7">
        <v>83.22683413589175</v>
      </c>
      <c r="I7" s="7">
        <v>97.519971766819594</v>
      </c>
      <c r="J7" s="7">
        <v>88.416719080564931</v>
      </c>
      <c r="K7" s="7">
        <v>90.717077919068004</v>
      </c>
      <c r="L7" s="9">
        <v>80.08083031050792</v>
      </c>
    </row>
    <row r="8" spans="1:12">
      <c r="A8" s="59">
        <v>40329</v>
      </c>
      <c r="B8" s="7">
        <v>70.548087417027432</v>
      </c>
      <c r="C8" s="7">
        <v>82.859929456374772</v>
      </c>
      <c r="D8" s="7">
        <v>75.17341203451322</v>
      </c>
      <c r="E8" s="7">
        <v>97.241694347475459</v>
      </c>
      <c r="F8" s="7">
        <v>78.804450202080588</v>
      </c>
      <c r="G8" s="7">
        <v>111.91316583646488</v>
      </c>
      <c r="H8" s="7">
        <v>82.970503689327501</v>
      </c>
      <c r="I8" s="7">
        <v>98.058968847252075</v>
      </c>
      <c r="J8" s="7">
        <v>87.860941163016747</v>
      </c>
      <c r="K8" s="7">
        <v>91.356746651009715</v>
      </c>
      <c r="L8" s="9">
        <v>77.736983158047835</v>
      </c>
    </row>
    <row r="9" spans="1:12">
      <c r="A9" s="59">
        <v>40359</v>
      </c>
      <c r="B9" s="7">
        <v>72.158408853029471</v>
      </c>
      <c r="C9" s="7">
        <v>95.636740561272248</v>
      </c>
      <c r="D9" s="7">
        <v>75.241085023591552</v>
      </c>
      <c r="E9" s="7">
        <v>96.023550775720594</v>
      </c>
      <c r="F9" s="7">
        <v>79.333361161485712</v>
      </c>
      <c r="G9" s="7">
        <v>150.57275275834724</v>
      </c>
      <c r="H9" s="7">
        <v>84.186242378746542</v>
      </c>
      <c r="I9" s="7">
        <v>98.844364593025119</v>
      </c>
      <c r="J9" s="7">
        <v>88.286351420893126</v>
      </c>
      <c r="K9" s="7">
        <v>91.493487430663933</v>
      </c>
      <c r="L9" s="9">
        <v>81.007441447853836</v>
      </c>
    </row>
    <row r="10" spans="1:12">
      <c r="A10" s="59">
        <v>40390</v>
      </c>
      <c r="B10" s="7">
        <v>73.004471549452376</v>
      </c>
      <c r="C10" s="7">
        <v>76.508533480764811</v>
      </c>
      <c r="D10" s="7">
        <v>76.278737522792639</v>
      </c>
      <c r="E10" s="7">
        <v>94.893384239703579</v>
      </c>
      <c r="F10" s="7">
        <v>79.985304004585601</v>
      </c>
      <c r="G10" s="7">
        <v>133.37819616005339</v>
      </c>
      <c r="H10" s="7">
        <v>85.658311514729846</v>
      </c>
      <c r="I10" s="7">
        <v>97.758670473868264</v>
      </c>
      <c r="J10" s="7">
        <v>88.39613471324833</v>
      </c>
      <c r="K10" s="7">
        <v>91.804051235302296</v>
      </c>
      <c r="L10" s="9">
        <v>80.257596641202909</v>
      </c>
    </row>
    <row r="11" spans="1:12">
      <c r="A11" s="59">
        <v>40421</v>
      </c>
      <c r="B11" s="7">
        <v>74.699034460125063</v>
      </c>
      <c r="C11" s="7">
        <v>77.718963338387866</v>
      </c>
      <c r="D11" s="7">
        <v>77.293832358967606</v>
      </c>
      <c r="E11" s="7">
        <v>94.751267489665523</v>
      </c>
      <c r="F11" s="7">
        <v>81.299725768313877</v>
      </c>
      <c r="G11" s="7">
        <v>131.04905922797465</v>
      </c>
      <c r="H11" s="7">
        <v>86.288152040573451</v>
      </c>
      <c r="I11" s="7">
        <v>99.098463216657578</v>
      </c>
      <c r="J11" s="7">
        <v>89.075418834696094</v>
      </c>
      <c r="K11" s="7">
        <v>91.403099457672155</v>
      </c>
      <c r="L11" s="9">
        <v>81.354644909222998</v>
      </c>
    </row>
    <row r="12" spans="1:12">
      <c r="A12" s="59">
        <v>40451</v>
      </c>
      <c r="B12" s="7">
        <v>74.572724325372619</v>
      </c>
      <c r="C12" s="7">
        <v>73.040432724071266</v>
      </c>
      <c r="D12" s="7">
        <v>77.936725755211754</v>
      </c>
      <c r="E12" s="7">
        <v>93.97300909659991</v>
      </c>
      <c r="F12" s="7">
        <v>82.027588743476883</v>
      </c>
      <c r="G12" s="7">
        <v>129.17382917137337</v>
      </c>
      <c r="H12" s="7">
        <v>86.192943588992435</v>
      </c>
      <c r="I12" s="7">
        <v>99.822259296095481</v>
      </c>
      <c r="J12" s="7">
        <v>90.550631825719023</v>
      </c>
      <c r="K12" s="7">
        <v>91.954697856955235</v>
      </c>
      <c r="L12" s="9">
        <v>81.206417694018455</v>
      </c>
    </row>
    <row r="13" spans="1:12">
      <c r="A13" s="59">
        <v>40482</v>
      </c>
      <c r="B13" s="7">
        <v>77.319568490038421</v>
      </c>
      <c r="C13" s="7">
        <v>65.313049788889856</v>
      </c>
      <c r="D13" s="7">
        <v>80.508299340188358</v>
      </c>
      <c r="E13" s="7">
        <v>94.02714881090013</v>
      </c>
      <c r="F13" s="7">
        <v>82.122465093763665</v>
      </c>
      <c r="G13" s="7">
        <v>123.50657452856402</v>
      </c>
      <c r="H13" s="7">
        <v>87.328121280919859</v>
      </c>
      <c r="I13" s="7">
        <v>100.25345696044147</v>
      </c>
      <c r="J13" s="7">
        <v>90.674138029618618</v>
      </c>
      <c r="K13" s="7">
        <v>91.822592357967281</v>
      </c>
      <c r="L13" s="9">
        <v>82.610897091010202</v>
      </c>
    </row>
    <row r="14" spans="1:12">
      <c r="A14" s="59">
        <v>40512</v>
      </c>
      <c r="B14" s="7">
        <v>79.051512407046076</v>
      </c>
      <c r="C14" s="7">
        <v>66.920109958579303</v>
      </c>
      <c r="D14" s="7">
        <v>80.982010263736683</v>
      </c>
      <c r="E14" s="7">
        <v>95.272362239805091</v>
      </c>
      <c r="F14" s="7">
        <v>82.227325214486655</v>
      </c>
      <c r="G14" s="7">
        <v>121.82597669313347</v>
      </c>
      <c r="H14" s="7">
        <v>88.126407528791404</v>
      </c>
      <c r="I14" s="7">
        <v>100.7385543328307</v>
      </c>
      <c r="J14" s="7">
        <v>90.866258791240213</v>
      </c>
      <c r="K14" s="7">
        <v>92.32320266992167</v>
      </c>
      <c r="L14" s="9">
        <v>83.827184240805863</v>
      </c>
    </row>
    <row r="15" spans="1:12">
      <c r="A15" s="59">
        <v>40543</v>
      </c>
      <c r="B15" s="7">
        <v>81.478374295671898</v>
      </c>
      <c r="C15" s="7">
        <v>70.932454690495462</v>
      </c>
      <c r="D15" s="7">
        <v>80.654924149858076</v>
      </c>
      <c r="E15" s="7">
        <v>94.697127775365303</v>
      </c>
      <c r="F15" s="7">
        <v>81.61108471346472</v>
      </c>
      <c r="G15" s="7">
        <v>115.20971609366167</v>
      </c>
      <c r="H15" s="7">
        <v>88.441327791713206</v>
      </c>
      <c r="I15" s="7">
        <v>101.12355224742532</v>
      </c>
      <c r="J15" s="7">
        <v>92.581622734290121</v>
      </c>
      <c r="K15" s="7">
        <v>92.645354676225651</v>
      </c>
      <c r="L15" s="9">
        <v>85.265526582512422</v>
      </c>
    </row>
    <row r="16" spans="1:12">
      <c r="A16" s="59">
        <v>40574</v>
      </c>
      <c r="B16" s="7">
        <v>82.134249932469615</v>
      </c>
      <c r="C16" s="7">
        <v>58.537141531901668</v>
      </c>
      <c r="D16" s="7">
        <v>81.940710942346371</v>
      </c>
      <c r="E16" s="7">
        <v>95.326501954105311</v>
      </c>
      <c r="F16" s="7">
        <v>82.265649424023394</v>
      </c>
      <c r="G16" s="7">
        <v>119.59005513093119</v>
      </c>
      <c r="H16" s="7">
        <v>90.396762912646253</v>
      </c>
      <c r="I16" s="7">
        <v>100.37665629311175</v>
      </c>
      <c r="J16" s="7">
        <v>92.883526788266906</v>
      </c>
      <c r="K16" s="7">
        <v>93.104247462183835</v>
      </c>
      <c r="L16" s="9">
        <v>85.71301583549689</v>
      </c>
    </row>
    <row r="17" spans="1:12">
      <c r="A17" s="59">
        <v>40602</v>
      </c>
      <c r="B17" s="7">
        <v>82.51832162616806</v>
      </c>
      <c r="C17" s="7">
        <v>67.021346959809577</v>
      </c>
      <c r="D17" s="7">
        <v>83.711487489896044</v>
      </c>
      <c r="E17" s="7">
        <v>95.15054788262961</v>
      </c>
      <c r="F17" s="7">
        <v>82.189149131890247</v>
      </c>
      <c r="G17" s="7">
        <v>115.63870451423249</v>
      </c>
      <c r="H17" s="7">
        <v>90.726330629657426</v>
      </c>
      <c r="I17" s="7">
        <v>99.914658795598186</v>
      </c>
      <c r="J17" s="7">
        <v>94.214649208073652</v>
      </c>
      <c r="K17" s="7">
        <v>93.741598553792429</v>
      </c>
      <c r="L17" s="9">
        <v>86.249927524582986</v>
      </c>
    </row>
    <row r="18" spans="1:12">
      <c r="A18" s="59">
        <v>40633</v>
      </c>
      <c r="B18" s="7">
        <v>88.913115627733049</v>
      </c>
      <c r="C18" s="7">
        <v>90.261241675868817</v>
      </c>
      <c r="D18" s="7">
        <v>87.03874278624734</v>
      </c>
      <c r="E18" s="7">
        <v>95.813759382807262</v>
      </c>
      <c r="F18" s="7">
        <v>82.980073682578876</v>
      </c>
      <c r="G18" s="7">
        <v>134.0803791283771</v>
      </c>
      <c r="H18" s="7">
        <v>92.02995404361279</v>
      </c>
      <c r="I18" s="7">
        <v>99.706759921717094</v>
      </c>
      <c r="J18" s="7">
        <v>96.327977585911142</v>
      </c>
      <c r="K18" s="7">
        <v>93.811127763786104</v>
      </c>
      <c r="L18" s="9">
        <v>92.20381785410963</v>
      </c>
    </row>
    <row r="19" spans="1:12">
      <c r="A19" s="59">
        <v>40663</v>
      </c>
      <c r="B19" s="7">
        <v>93.25948049645676</v>
      </c>
      <c r="C19" s="7">
        <v>72.283076434870623</v>
      </c>
      <c r="D19" s="7">
        <v>87.816982160648152</v>
      </c>
      <c r="E19" s="7">
        <v>95.021966061166594</v>
      </c>
      <c r="F19" s="7">
        <v>84.284705294679526</v>
      </c>
      <c r="G19" s="7">
        <v>129.83972336090594</v>
      </c>
      <c r="H19" s="7">
        <v>91.846860867495465</v>
      </c>
      <c r="I19" s="7">
        <v>100.03015816997657</v>
      </c>
      <c r="J19" s="7">
        <v>95.48401852593058</v>
      </c>
      <c r="K19" s="7">
        <v>94.951406807682204</v>
      </c>
      <c r="L19" s="9">
        <v>94.312887558045986</v>
      </c>
    </row>
    <row r="20" spans="1:12">
      <c r="A20" s="59">
        <v>40694</v>
      </c>
      <c r="B20" s="7">
        <v>92.459414082717586</v>
      </c>
      <c r="C20" s="7">
        <v>96.853776065897009</v>
      </c>
      <c r="D20" s="7">
        <v>86.892117976577623</v>
      </c>
      <c r="E20" s="7">
        <v>95.218222525504885</v>
      </c>
      <c r="F20" s="7">
        <v>85.355158370395429</v>
      </c>
      <c r="G20" s="7">
        <v>109.11597890083064</v>
      </c>
      <c r="H20" s="7">
        <v>93.816943442517896</v>
      </c>
      <c r="I20" s="7">
        <v>100.85405370720909</v>
      </c>
      <c r="J20" s="7">
        <v>96.602435816799129</v>
      </c>
      <c r="K20" s="7">
        <v>95.33381746264736</v>
      </c>
      <c r="L20" s="9">
        <v>93.72798235052251</v>
      </c>
    </row>
    <row r="21" spans="1:12">
      <c r="A21" s="59">
        <v>40724</v>
      </c>
      <c r="B21" s="7">
        <v>91.900088182989478</v>
      </c>
      <c r="C21" s="7">
        <v>89.944881365175164</v>
      </c>
      <c r="D21" s="7">
        <v>89.429855067015055</v>
      </c>
      <c r="E21" s="7">
        <v>95.089640704041869</v>
      </c>
      <c r="F21" s="7">
        <v>86.905403522914753</v>
      </c>
      <c r="G21" s="7">
        <v>128.7125168857323</v>
      </c>
      <c r="H21" s="7">
        <v>94.19777724884193</v>
      </c>
      <c r="I21" s="7">
        <v>101.08505245596587</v>
      </c>
      <c r="J21" s="7">
        <v>97.309165761335692</v>
      </c>
      <c r="K21" s="7">
        <v>95.602663741289533</v>
      </c>
      <c r="L21" s="9">
        <v>94.307997878920858</v>
      </c>
    </row>
    <row r="22" spans="1:12">
      <c r="A22" s="59">
        <v>40755</v>
      </c>
      <c r="B22" s="7">
        <v>93.359770877719654</v>
      </c>
      <c r="C22" s="7">
        <v>85.631428819242657</v>
      </c>
      <c r="D22" s="7">
        <v>90.963776152790572</v>
      </c>
      <c r="E22" s="7">
        <v>96.064155561445759</v>
      </c>
      <c r="F22" s="7">
        <v>88.017278688818848</v>
      </c>
      <c r="G22" s="7">
        <v>120.47307558509112</v>
      </c>
      <c r="H22" s="7">
        <v>94.461431422450886</v>
      </c>
      <c r="I22" s="7">
        <v>101.48545028714427</v>
      </c>
      <c r="J22" s="7">
        <v>96.856309680370515</v>
      </c>
      <c r="K22" s="7">
        <v>96.858824801841749</v>
      </c>
      <c r="L22" s="9">
        <v>94.954866816827291</v>
      </c>
    </row>
    <row r="23" spans="1:12">
      <c r="A23" s="59">
        <v>40786</v>
      </c>
      <c r="B23" s="7">
        <v>90.0332777063918</v>
      </c>
      <c r="C23" s="7">
        <v>99.075033626413799</v>
      </c>
      <c r="D23" s="7">
        <v>92.49769723856609</v>
      </c>
      <c r="E23" s="7">
        <v>96.199504847196295</v>
      </c>
      <c r="F23" s="7">
        <v>88.805223160893192</v>
      </c>
      <c r="G23" s="7">
        <v>126.35586832427201</v>
      </c>
      <c r="H23" s="7">
        <v>94.53466869289781</v>
      </c>
      <c r="I23" s="7">
        <v>100.50755558407391</v>
      </c>
      <c r="J23" s="7">
        <v>96.966092972725718</v>
      </c>
      <c r="K23" s="7">
        <v>96.773072109516235</v>
      </c>
      <c r="L23" s="9">
        <v>93.616778474936979</v>
      </c>
    </row>
    <row r="24" spans="1:12">
      <c r="A24" s="59">
        <v>40816</v>
      </c>
      <c r="B24" s="7">
        <v>90.421191557567894</v>
      </c>
      <c r="C24" s="7">
        <v>89.590261967948649</v>
      </c>
      <c r="D24" s="7">
        <v>93.738368705002159</v>
      </c>
      <c r="E24" s="7">
        <v>95.062570846891759</v>
      </c>
      <c r="F24" s="7">
        <v>89.793661693963855</v>
      </c>
      <c r="G24" s="7">
        <v>123.12116724891051</v>
      </c>
      <c r="H24" s="7">
        <v>94.681143233791673</v>
      </c>
      <c r="I24" s="7">
        <v>100.99265295646315</v>
      </c>
      <c r="J24" s="7">
        <v>95.964320429984568</v>
      </c>
      <c r="K24" s="7">
        <v>96.175120903570715</v>
      </c>
      <c r="L24" s="9">
        <v>93.369344733725086</v>
      </c>
    </row>
    <row r="25" spans="1:12">
      <c r="A25" s="59">
        <v>40847</v>
      </c>
      <c r="B25" s="7">
        <v>92.21895572608102</v>
      </c>
      <c r="C25" s="7">
        <v>78.9665919799601</v>
      </c>
      <c r="D25" s="7">
        <v>92.576649059157475</v>
      </c>
      <c r="E25" s="7">
        <v>95.658107704194137</v>
      </c>
      <c r="F25" s="7">
        <v>90.191621781353462</v>
      </c>
      <c r="G25" s="7">
        <v>115.06596386033284</v>
      </c>
      <c r="H25" s="7">
        <v>94.292985700422946</v>
      </c>
      <c r="I25" s="7">
        <v>99.914658795598186</v>
      </c>
      <c r="J25" s="7">
        <v>98.592257990737039</v>
      </c>
      <c r="K25" s="7">
        <v>96.4045672965498</v>
      </c>
      <c r="L25" s="9">
        <v>93.89650977668397</v>
      </c>
    </row>
    <row r="26" spans="1:12">
      <c r="A26" s="59">
        <v>40877</v>
      </c>
      <c r="B26" s="7">
        <v>96.946795921437086</v>
      </c>
      <c r="C26" s="7">
        <v>75.115071251980993</v>
      </c>
      <c r="D26" s="7">
        <v>93.219542455401623</v>
      </c>
      <c r="E26" s="7">
        <v>95.678410097056712</v>
      </c>
      <c r="F26" s="7">
        <v>91.507029428651379</v>
      </c>
      <c r="G26" s="7">
        <v>110.49431138568976</v>
      </c>
      <c r="H26" s="7">
        <v>97.105296885585076</v>
      </c>
      <c r="I26" s="7">
        <v>100.430556001155</v>
      </c>
      <c r="J26" s="7">
        <v>97.322888672880097</v>
      </c>
      <c r="K26" s="7">
        <v>95.903956984595411</v>
      </c>
      <c r="L26" s="9">
        <v>96.581622946701799</v>
      </c>
    </row>
    <row r="27" spans="1:12">
      <c r="A27" s="59">
        <v>40908</v>
      </c>
      <c r="B27" s="7">
        <v>97.840647570896039</v>
      </c>
      <c r="C27" s="7">
        <v>79.154558846649152</v>
      </c>
      <c r="D27" s="7">
        <v>94.742184709664073</v>
      </c>
      <c r="E27" s="7">
        <v>96.625855097310492</v>
      </c>
      <c r="F27" s="7">
        <v>92.00724863127131</v>
      </c>
      <c r="G27" s="7">
        <v>113.32669769672893</v>
      </c>
      <c r="H27" s="7">
        <v>96.856290166065506</v>
      </c>
      <c r="I27" s="7">
        <v>101.11585228913343</v>
      </c>
      <c r="J27" s="7">
        <v>97.453256332551888</v>
      </c>
      <c r="K27" s="7">
        <v>96.594613803865826</v>
      </c>
      <c r="L27" s="9">
        <v>97.59157177703301</v>
      </c>
    </row>
    <row r="28" spans="1:12">
      <c r="A28" s="59">
        <v>40939</v>
      </c>
      <c r="B28" s="7">
        <v>98.489604807103859</v>
      </c>
      <c r="C28" s="7">
        <v>79.320356309520122</v>
      </c>
      <c r="D28" s="7">
        <v>96.546797751752919</v>
      </c>
      <c r="E28" s="7">
        <v>96.767971847348562</v>
      </c>
      <c r="F28" s="7">
        <v>93.295980591612874</v>
      </c>
      <c r="G28" s="7">
        <v>94.888892830370722</v>
      </c>
      <c r="H28" s="7">
        <v>95.354926121903432</v>
      </c>
      <c r="I28" s="7">
        <v>101.6625493278578</v>
      </c>
      <c r="J28" s="7">
        <v>96.897478415003718</v>
      </c>
      <c r="K28" s="7">
        <v>97.517034656448445</v>
      </c>
      <c r="L28" s="9">
        <v>97.288078921392326</v>
      </c>
    </row>
    <row r="29" spans="1:12">
      <c r="A29" s="59">
        <v>40968</v>
      </c>
      <c r="B29" s="7">
        <v>99.650751673069564</v>
      </c>
      <c r="C29" s="7">
        <v>94.91121138488154</v>
      </c>
      <c r="D29" s="7">
        <v>98.723612233772585</v>
      </c>
      <c r="E29" s="7">
        <v>96.524343132997586</v>
      </c>
      <c r="F29" s="7">
        <v>95.047414524927817</v>
      </c>
      <c r="G29" s="7">
        <v>90.204344889465943</v>
      </c>
      <c r="H29" s="7">
        <v>99.588040353736019</v>
      </c>
      <c r="I29" s="7">
        <v>102.54804453142546</v>
      </c>
      <c r="J29" s="7">
        <v>97.206243924752698</v>
      </c>
      <c r="K29" s="7">
        <v>98.047774292733422</v>
      </c>
      <c r="L29" s="9">
        <v>98.620118871614238</v>
      </c>
    </row>
    <row r="30" spans="1:12">
      <c r="A30" s="59">
        <v>40999</v>
      </c>
      <c r="B30" s="7">
        <v>102.6648069827943</v>
      </c>
      <c r="C30" s="7">
        <v>95.045953860935313</v>
      </c>
      <c r="D30" s="7">
        <v>97.178412316484014</v>
      </c>
      <c r="E30" s="7">
        <v>97.099577597437388</v>
      </c>
      <c r="F30" s="7">
        <v>95.314123710692073</v>
      </c>
      <c r="G30" s="7">
        <v>81.943855523916596</v>
      </c>
      <c r="H30" s="7">
        <v>98.416244026585133</v>
      </c>
      <c r="I30" s="7">
        <v>101.23905162180371</v>
      </c>
      <c r="J30" s="7">
        <v>96.568128537938136</v>
      </c>
      <c r="K30" s="7">
        <v>98.566925727352796</v>
      </c>
      <c r="L30" s="9">
        <v>100.04544179099085</v>
      </c>
    </row>
    <row r="31" spans="1:12">
      <c r="A31" s="59">
        <v>41029</v>
      </c>
      <c r="B31" s="7">
        <v>102.89378857994524</v>
      </c>
      <c r="C31" s="7">
        <v>93.12970319728889</v>
      </c>
      <c r="D31" s="7">
        <v>99.276274977912294</v>
      </c>
      <c r="E31" s="7">
        <v>97.228159418900404</v>
      </c>
      <c r="F31" s="7">
        <v>96.389545167283288</v>
      </c>
      <c r="G31" s="7">
        <v>87.382301694253741</v>
      </c>
      <c r="H31" s="7">
        <v>99.170587912188509</v>
      </c>
      <c r="I31" s="7">
        <v>100.66155474991177</v>
      </c>
      <c r="J31" s="7">
        <v>97.823774944250673</v>
      </c>
      <c r="K31" s="7">
        <v>98.97946570664854</v>
      </c>
      <c r="L31" s="9">
        <v>100.63351766067194</v>
      </c>
    </row>
    <row r="32" spans="1:12">
      <c r="A32" s="59">
        <v>41060</v>
      </c>
      <c r="B32" s="7">
        <v>101.41253301864171</v>
      </c>
      <c r="C32" s="7">
        <v>110.18927101235636</v>
      </c>
      <c r="D32" s="7">
        <v>101.52076244901028</v>
      </c>
      <c r="E32" s="7">
        <v>97.471788133251366</v>
      </c>
      <c r="F32" s="7">
        <v>98.253820676846431</v>
      </c>
      <c r="G32" s="7">
        <v>97.185548017264679</v>
      </c>
      <c r="H32" s="7">
        <v>100.20323342549023</v>
      </c>
      <c r="I32" s="7">
        <v>99.729859796592763</v>
      </c>
      <c r="J32" s="7">
        <v>99.024529704385614</v>
      </c>
      <c r="K32" s="7">
        <v>99.104618284637141</v>
      </c>
      <c r="L32" s="9">
        <v>100.91476465269783</v>
      </c>
    </row>
    <row r="33" spans="1:12">
      <c r="A33" s="59">
        <v>41090</v>
      </c>
      <c r="B33" s="7">
        <v>98.053419565893179</v>
      </c>
      <c r="C33" s="7">
        <v>108.14685821301326</v>
      </c>
      <c r="D33" s="7">
        <v>101.61099310111473</v>
      </c>
      <c r="E33" s="7">
        <v>98.913258026494617</v>
      </c>
      <c r="F33" s="7">
        <v>99.389552273227068</v>
      </c>
      <c r="G33" s="7">
        <v>101.54510331271592</v>
      </c>
      <c r="H33" s="7">
        <v>100.06408261164107</v>
      </c>
      <c r="I33" s="7">
        <v>99.036863550322437</v>
      </c>
      <c r="J33" s="7">
        <v>100.97318314369032</v>
      </c>
      <c r="K33" s="7">
        <v>100.21245036386954</v>
      </c>
      <c r="L33" s="9">
        <v>99.194483314115416</v>
      </c>
    </row>
    <row r="34" spans="1:12">
      <c r="A34" s="59">
        <v>41121</v>
      </c>
      <c r="B34" s="7">
        <v>100.02569069591571</v>
      </c>
      <c r="C34" s="7">
        <v>102.14228155364832</v>
      </c>
      <c r="D34" s="7">
        <v>101.10344568302723</v>
      </c>
      <c r="E34" s="7">
        <v>100.58482170551379</v>
      </c>
      <c r="F34" s="7">
        <v>100.82025892205759</v>
      </c>
      <c r="G34" s="7">
        <v>107.99751086094724</v>
      </c>
      <c r="H34" s="7">
        <v>99.346357361261141</v>
      </c>
      <c r="I34" s="7">
        <v>99.930058712181975</v>
      </c>
      <c r="J34" s="7">
        <v>100.36251357996456</v>
      </c>
      <c r="K34" s="7">
        <v>100.24953260919949</v>
      </c>
      <c r="L34" s="9">
        <v>100.56154733628243</v>
      </c>
    </row>
    <row r="35" spans="1:12">
      <c r="A35" s="59">
        <v>41152</v>
      </c>
      <c r="B35" s="7">
        <v>102.10637739763703</v>
      </c>
      <c r="C35" s="7">
        <v>117.73109396951399</v>
      </c>
      <c r="D35" s="7">
        <v>101.00193619940974</v>
      </c>
      <c r="E35" s="7">
        <v>101.05854420564069</v>
      </c>
      <c r="F35" s="7">
        <v>102.30131432027147</v>
      </c>
      <c r="G35" s="7">
        <v>111.49431833157016</v>
      </c>
      <c r="H35" s="7">
        <v>99.851694527344961</v>
      </c>
      <c r="I35" s="7">
        <v>100.22265712727389</v>
      </c>
      <c r="J35" s="7">
        <v>101.79655783635428</v>
      </c>
      <c r="K35" s="7">
        <v>101.22525918944392</v>
      </c>
      <c r="L35" s="9">
        <v>102.73169150008879</v>
      </c>
    </row>
    <row r="36" spans="1:12">
      <c r="A36" s="59">
        <v>41182</v>
      </c>
      <c r="B36" s="7">
        <v>101.57119397657307</v>
      </c>
      <c r="C36" s="7">
        <v>102.08881610944574</v>
      </c>
      <c r="D36" s="7">
        <v>100.08835084685226</v>
      </c>
      <c r="E36" s="7">
        <v>102.11426863449489</v>
      </c>
      <c r="F36" s="7">
        <v>102.37909728169328</v>
      </c>
      <c r="G36" s="7">
        <v>108.0756267328487</v>
      </c>
      <c r="H36" s="7">
        <v>102.02684145961879</v>
      </c>
      <c r="I36" s="7">
        <v>99.175462799576508</v>
      </c>
      <c r="J36" s="7">
        <v>103.4089999428212</v>
      </c>
      <c r="K36" s="7">
        <v>100.95641291080175</v>
      </c>
      <c r="L36" s="9">
        <v>101.84971149021459</v>
      </c>
    </row>
    <row r="37" spans="1:12">
      <c r="A37" s="59">
        <v>41213</v>
      </c>
      <c r="B37" s="7">
        <v>99.246588944863589</v>
      </c>
      <c r="C37" s="7">
        <v>104.18870672527359</v>
      </c>
      <c r="D37" s="7">
        <v>100.44927345527003</v>
      </c>
      <c r="E37" s="7">
        <v>103.57604092060072</v>
      </c>
      <c r="F37" s="7">
        <v>104.0346709635286</v>
      </c>
      <c r="G37" s="7">
        <v>110.30063554925096</v>
      </c>
      <c r="H37" s="7">
        <v>103.27187505721662</v>
      </c>
      <c r="I37" s="7">
        <v>99.260162340787318</v>
      </c>
      <c r="J37" s="7">
        <v>102.13963062496427</v>
      </c>
      <c r="K37" s="7">
        <v>101.42921153875866</v>
      </c>
      <c r="L37" s="9">
        <v>100.65645625659064</v>
      </c>
    </row>
    <row r="38" spans="1:12">
      <c r="A38" s="59">
        <v>41243</v>
      </c>
      <c r="B38" s="7">
        <v>97.488140669552678</v>
      </c>
      <c r="C38" s="7">
        <v>97.457296246142846</v>
      </c>
      <c r="D38" s="7">
        <v>100.97937853638363</v>
      </c>
      <c r="E38" s="7">
        <v>103.86027442067686</v>
      </c>
      <c r="F38" s="7">
        <v>105.34289552819186</v>
      </c>
      <c r="G38" s="7">
        <v>106.10111452522102</v>
      </c>
      <c r="H38" s="7">
        <v>101.25785011992603</v>
      </c>
      <c r="I38" s="7">
        <v>98.467066636722379</v>
      </c>
      <c r="J38" s="7">
        <v>101.22705700726171</v>
      </c>
      <c r="K38" s="7">
        <v>101.4315291790918</v>
      </c>
      <c r="L38" s="9">
        <v>99.079811002805272</v>
      </c>
    </row>
    <row r="39" spans="1:12">
      <c r="A39" s="59">
        <v>41274</v>
      </c>
      <c r="B39" s="7">
        <v>96.483470440691633</v>
      </c>
      <c r="C39" s="7">
        <v>95.531007826399318</v>
      </c>
      <c r="D39" s="7">
        <v>101.52076244901028</v>
      </c>
      <c r="E39" s="7">
        <v>104.80095195664312</v>
      </c>
      <c r="F39" s="7">
        <v>107.23911905350776</v>
      </c>
      <c r="G39" s="7">
        <v>102.85371498268057</v>
      </c>
      <c r="H39" s="7">
        <v>101.44826702308805</v>
      </c>
      <c r="I39" s="7">
        <v>98.066668805543969</v>
      </c>
      <c r="J39" s="7">
        <v>102.57190233861284</v>
      </c>
      <c r="K39" s="7">
        <v>102.2797855410145</v>
      </c>
      <c r="L39" s="9">
        <v>98.471347926935053</v>
      </c>
    </row>
    <row r="40" spans="1:12">
      <c r="A40" s="59">
        <v>41305</v>
      </c>
      <c r="B40" s="7">
        <v>99.078444732458621</v>
      </c>
      <c r="C40" s="7">
        <v>79.989737062673584</v>
      </c>
      <c r="D40" s="7">
        <v>102.54713611669831</v>
      </c>
      <c r="E40" s="7">
        <v>107.09512235011476</v>
      </c>
      <c r="F40" s="7">
        <v>106.32843000952397</v>
      </c>
      <c r="G40" s="7">
        <v>100.81118629346331</v>
      </c>
      <c r="H40" s="7">
        <v>99.910284343702514</v>
      </c>
      <c r="I40" s="7">
        <v>97.689370849241229</v>
      </c>
      <c r="J40" s="7">
        <v>104.91852021270513</v>
      </c>
      <c r="K40" s="7">
        <v>101.52423479241668</v>
      </c>
      <c r="L40" s="9">
        <v>99.633765789602435</v>
      </c>
    </row>
    <row r="41" spans="1:12">
      <c r="A41" s="59">
        <v>41333</v>
      </c>
      <c r="B41" s="7">
        <v>99.983440677572759</v>
      </c>
      <c r="C41" s="7">
        <v>86.015682029445287</v>
      </c>
      <c r="D41" s="7">
        <v>102.12981935071527</v>
      </c>
      <c r="E41" s="7">
        <v>106.7026094214382</v>
      </c>
      <c r="F41" s="7">
        <v>106.45129788475535</v>
      </c>
      <c r="G41" s="7">
        <v>88.527100825603867</v>
      </c>
      <c r="H41" s="7">
        <v>100.30576560411593</v>
      </c>
      <c r="I41" s="7">
        <v>97.519971766819594</v>
      </c>
      <c r="J41" s="7">
        <v>104.25982045857396</v>
      </c>
      <c r="K41" s="7">
        <v>102.47910260966302</v>
      </c>
      <c r="L41" s="9">
        <v>99.857698718060703</v>
      </c>
    </row>
    <row r="42" spans="1:12">
      <c r="A42" s="59">
        <v>41364</v>
      </c>
      <c r="B42" s="7">
        <v>99.555251898550964</v>
      </c>
      <c r="C42" s="7">
        <v>101.22537630892162</v>
      </c>
      <c r="D42" s="7">
        <v>102.11854051920221</v>
      </c>
      <c r="E42" s="7">
        <v>106.88533095720143</v>
      </c>
      <c r="F42" s="7">
        <v>106.47717064948112</v>
      </c>
      <c r="G42" s="7">
        <v>84.963542395242712</v>
      </c>
      <c r="H42" s="7">
        <v>101.04546203562994</v>
      </c>
      <c r="I42" s="7">
        <v>97.812570181911511</v>
      </c>
      <c r="J42" s="7">
        <v>104.94596603579393</v>
      </c>
      <c r="K42" s="7">
        <v>102.99130112328301</v>
      </c>
      <c r="L42" s="9">
        <v>100.00177547050586</v>
      </c>
    </row>
    <row r="43" spans="1:12">
      <c r="A43" s="59">
        <v>41394</v>
      </c>
      <c r="B43" s="7">
        <v>99.549475095849203</v>
      </c>
      <c r="C43" s="7">
        <v>105.99335781300491</v>
      </c>
      <c r="D43" s="7">
        <v>102.38923247551554</v>
      </c>
      <c r="E43" s="7">
        <v>108.75315110055888</v>
      </c>
      <c r="F43" s="7">
        <v>107.51263586356021</v>
      </c>
      <c r="G43" s="7">
        <v>86.12812367467518</v>
      </c>
      <c r="H43" s="7">
        <v>101.10405185198748</v>
      </c>
      <c r="I43" s="7">
        <v>99.190862716160282</v>
      </c>
      <c r="J43" s="7">
        <v>104.38332666247355</v>
      </c>
      <c r="K43" s="7">
        <v>103.04692449127795</v>
      </c>
      <c r="L43" s="9">
        <v>100.27617455619774</v>
      </c>
    </row>
    <row r="44" spans="1:12">
      <c r="A44" s="59">
        <v>41425</v>
      </c>
      <c r="B44" s="7">
        <v>100.61027860115743</v>
      </c>
      <c r="C44" s="7">
        <v>111.74409966567723</v>
      </c>
      <c r="D44" s="7">
        <v>102.46818429610693</v>
      </c>
      <c r="E44" s="7">
        <v>110.29613295811504</v>
      </c>
      <c r="F44" s="7">
        <v>107.91291922921984</v>
      </c>
      <c r="G44" s="7">
        <v>91.918313765019946</v>
      </c>
      <c r="H44" s="7">
        <v>100.72321804566344</v>
      </c>
      <c r="I44" s="7">
        <v>98.975263883987296</v>
      </c>
      <c r="J44" s="7">
        <v>104.76070672994453</v>
      </c>
      <c r="K44" s="7">
        <v>103.20452403393026</v>
      </c>
      <c r="L44" s="9">
        <v>101.46260475241571</v>
      </c>
    </row>
    <row r="45" spans="1:12">
      <c r="A45" s="59">
        <v>41455</v>
      </c>
      <c r="B45" s="7">
        <v>101.11225217934879</v>
      </c>
      <c r="C45" s="7">
        <v>115.06906375034615</v>
      </c>
      <c r="D45" s="7">
        <v>102.94189521965524</v>
      </c>
      <c r="E45" s="7">
        <v>110.90520474399247</v>
      </c>
      <c r="F45" s="7">
        <v>108.51004571303302</v>
      </c>
      <c r="G45" s="7">
        <v>95.153376610614785</v>
      </c>
      <c r="H45" s="7">
        <v>101.66065510738414</v>
      </c>
      <c r="I45" s="7">
        <v>98.089768680419652</v>
      </c>
      <c r="J45" s="7">
        <v>104.84990565498313</v>
      </c>
      <c r="K45" s="7">
        <v>103.09791257860664</v>
      </c>
      <c r="L45" s="9">
        <v>102.09066185675051</v>
      </c>
    </row>
    <row r="46" spans="1:12">
      <c r="A46" s="59">
        <v>41486</v>
      </c>
      <c r="B46" s="7">
        <v>103.87857643097394</v>
      </c>
      <c r="C46" s="7">
        <v>119.06972220432522</v>
      </c>
      <c r="D46" s="7">
        <v>101.13728217756641</v>
      </c>
      <c r="E46" s="7">
        <v>110.12694635092686</v>
      </c>
      <c r="F46" s="7">
        <v>109.88166253716706</v>
      </c>
      <c r="G46" s="7">
        <v>101.65325971889612</v>
      </c>
      <c r="H46" s="7">
        <v>101.43361956899867</v>
      </c>
      <c r="I46" s="7">
        <v>97.989669222625039</v>
      </c>
      <c r="J46" s="7">
        <v>106.01635313625708</v>
      </c>
      <c r="K46" s="7">
        <v>104.46532037514872</v>
      </c>
      <c r="L46" s="9">
        <v>104.35619638562085</v>
      </c>
    </row>
    <row r="47" spans="1:12">
      <c r="A47" s="59">
        <v>41517</v>
      </c>
      <c r="B47" s="8">
        <v>104.78036580090223</v>
      </c>
      <c r="C47" s="8">
        <v>121.39853013653162</v>
      </c>
      <c r="D47" s="8">
        <v>101.72378141624527</v>
      </c>
      <c r="E47" s="8">
        <v>110.39087745814041</v>
      </c>
      <c r="F47" s="8">
        <v>110.98852447289396</v>
      </c>
      <c r="G47" s="8">
        <v>111.55473350409591</v>
      </c>
      <c r="H47" s="8">
        <v>102.63471080432832</v>
      </c>
      <c r="I47" s="8">
        <v>97.019474477846572</v>
      </c>
      <c r="J47" s="8">
        <v>106.70249871347704</v>
      </c>
      <c r="K47" s="8">
        <v>104.14085072851161</v>
      </c>
      <c r="L47" s="9">
        <v>105.53597656573615</v>
      </c>
    </row>
    <row r="48" spans="1:12">
      <c r="A48" s="59">
        <v>41547</v>
      </c>
      <c r="B48" s="8">
        <v>104.20406325184835</v>
      </c>
      <c r="C48" s="8">
        <v>105.56053733133166</v>
      </c>
      <c r="D48" s="8">
        <v>102.37795364400249</v>
      </c>
      <c r="E48" s="8">
        <v>110.55329660104105</v>
      </c>
      <c r="F48" s="8">
        <v>112.55535584914593</v>
      </c>
      <c r="G48" s="8">
        <v>111.01203296053035</v>
      </c>
      <c r="H48" s="8">
        <v>102.20261090869143</v>
      </c>
      <c r="I48" s="8">
        <v>97.019474477846572</v>
      </c>
      <c r="J48" s="8">
        <v>106.78483618274343</v>
      </c>
      <c r="K48" s="8">
        <v>103.6054758115604</v>
      </c>
      <c r="L48" s="9">
        <v>104.66290557325208</v>
      </c>
    </row>
    <row r="49" spans="1:12">
      <c r="A49" s="59">
        <v>41578</v>
      </c>
      <c r="B49" s="8">
        <v>101.85767995597034</v>
      </c>
      <c r="C49" s="8">
        <v>109.15783416022244</v>
      </c>
      <c r="D49" s="8">
        <v>104.36302799030021</v>
      </c>
      <c r="E49" s="8">
        <v>109.20657120782319</v>
      </c>
      <c r="F49" s="8">
        <v>112.76210992572767</v>
      </c>
      <c r="G49" s="8">
        <v>110.86440487877981</v>
      </c>
      <c r="H49" s="8">
        <v>99.961550433015361</v>
      </c>
      <c r="I49" s="8">
        <v>97.304372934646608</v>
      </c>
      <c r="J49" s="8">
        <v>106.11927497284007</v>
      </c>
      <c r="K49" s="8">
        <v>104.34480307782636</v>
      </c>
      <c r="L49" s="9">
        <v>103.32897298558855</v>
      </c>
    </row>
    <row r="50" spans="1:12">
      <c r="A50" s="59">
        <v>41608</v>
      </c>
      <c r="B50" s="8">
        <v>100.73644504720482</v>
      </c>
      <c r="C50" s="8">
        <v>91.417980683584517</v>
      </c>
      <c r="D50" s="8">
        <v>102.28772299189804</v>
      </c>
      <c r="E50" s="8">
        <v>109.30131570784857</v>
      </c>
      <c r="F50" s="8">
        <v>114.56912879796477</v>
      </c>
      <c r="G50" s="8">
        <v>114.04901945004687</v>
      </c>
      <c r="H50" s="8">
        <v>99.529450537378466</v>
      </c>
      <c r="I50" s="8">
        <v>98.20526805479804</v>
      </c>
      <c r="J50" s="8">
        <v>107.07301732517583</v>
      </c>
      <c r="K50" s="8">
        <v>105.02618933576429</v>
      </c>
      <c r="L50" s="9">
        <v>102.27076032679813</v>
      </c>
    </row>
    <row r="51" spans="1:12">
      <c r="A51" s="59">
        <v>41639</v>
      </c>
      <c r="B51" s="8">
        <v>103.02407213192552</v>
      </c>
      <c r="C51" s="8">
        <v>101.01867118584066</v>
      </c>
      <c r="D51" s="8">
        <v>102.93061638814218</v>
      </c>
      <c r="E51" s="8">
        <v>110.43824970815311</v>
      </c>
      <c r="F51" s="8">
        <v>114.90841353188381</v>
      </c>
      <c r="G51" s="8">
        <v>110.7849514734722</v>
      </c>
      <c r="H51" s="8">
        <v>101.2944687551495</v>
      </c>
      <c r="I51" s="8">
        <v>98.44396676184671</v>
      </c>
      <c r="J51" s="8">
        <v>107.89639201783979</v>
      </c>
      <c r="K51" s="8">
        <v>104.7782018201202</v>
      </c>
      <c r="L51" s="9">
        <v>103.99729067769883</v>
      </c>
    </row>
    <row r="52" spans="1:12">
      <c r="A52" s="59">
        <v>41670</v>
      </c>
      <c r="B52" s="8">
        <v>102.49545157576527</v>
      </c>
      <c r="C52" s="8">
        <v>88.479454001151538</v>
      </c>
      <c r="D52" s="8">
        <v>103.17875068142941</v>
      </c>
      <c r="E52" s="8">
        <v>109.47726977932427</v>
      </c>
      <c r="F52" s="8">
        <v>115.62151156293294</v>
      </c>
      <c r="G52" s="8">
        <v>113.18706699925525</v>
      </c>
      <c r="H52" s="8">
        <v>102.90568870498197</v>
      </c>
      <c r="I52" s="8">
        <v>97.481471975360137</v>
      </c>
      <c r="J52" s="8">
        <v>109.27554462805192</v>
      </c>
      <c r="K52" s="8">
        <v>106.18037422165912</v>
      </c>
      <c r="L52" s="9">
        <v>103.64135701983683</v>
      </c>
    </row>
    <row r="53" spans="1:12">
      <c r="A53" s="59">
        <v>41698</v>
      </c>
      <c r="B53" s="8">
        <v>106.0991703385006</v>
      </c>
      <c r="C53" s="8">
        <v>87.540366540656194</v>
      </c>
      <c r="D53" s="8">
        <v>105.59242062522323</v>
      </c>
      <c r="E53" s="8">
        <v>110.81046024396709</v>
      </c>
      <c r="F53" s="8">
        <v>115.96725531183489</v>
      </c>
      <c r="G53" s="8">
        <v>106.70042974398802</v>
      </c>
      <c r="H53" s="8">
        <v>103.49158686855741</v>
      </c>
      <c r="I53" s="8">
        <v>97.473772017068242</v>
      </c>
      <c r="J53" s="8">
        <v>111.14872205386243</v>
      </c>
      <c r="K53" s="8">
        <v>105.43872931506003</v>
      </c>
      <c r="L53" s="9">
        <v>105.78763559194405</v>
      </c>
    </row>
    <row r="54" spans="1:12">
      <c r="A54" s="59">
        <v>41729</v>
      </c>
      <c r="B54" s="8">
        <v>107.95571907553341</v>
      </c>
      <c r="C54" s="8">
        <v>117.14632515189176</v>
      </c>
      <c r="D54" s="8">
        <v>106.51728480929376</v>
      </c>
      <c r="E54" s="8">
        <v>110.91197220827999</v>
      </c>
      <c r="F54" s="8">
        <v>117.05426147843859</v>
      </c>
      <c r="G54" s="8">
        <v>87.920014658697681</v>
      </c>
      <c r="H54" s="8">
        <v>105.16139663474742</v>
      </c>
      <c r="I54" s="8">
        <v>97.881869806538546</v>
      </c>
      <c r="J54" s="8">
        <v>111.99954256961519</v>
      </c>
      <c r="K54" s="8">
        <v>106.84090171659894</v>
      </c>
      <c r="L54" s="9">
        <v>107.29087878946763</v>
      </c>
    </row>
    <row r="55" spans="1:12">
      <c r="A55" s="59">
        <v>41759</v>
      </c>
      <c r="B55" s="8">
        <v>110.61437976242404</v>
      </c>
      <c r="C55" s="8">
        <v>117.41901350967622</v>
      </c>
      <c r="D55" s="8">
        <v>107.28424535218151</v>
      </c>
      <c r="E55" s="8">
        <v>112.09627845859721</v>
      </c>
      <c r="F55" s="8">
        <v>111.56049549744334</v>
      </c>
      <c r="G55" s="8">
        <v>127.62011001403374</v>
      </c>
      <c r="H55" s="8">
        <v>106.75064540344582</v>
      </c>
      <c r="I55" s="8">
        <v>97.219673393435784</v>
      </c>
      <c r="J55" s="8">
        <v>113.41986391446052</v>
      </c>
      <c r="K55" s="8">
        <v>106.77600778727152</v>
      </c>
      <c r="L55" s="9">
        <v>110.92984908072832</v>
      </c>
    </row>
    <row r="56" spans="1:12">
      <c r="A56" s="59">
        <v>41790</v>
      </c>
      <c r="B56" s="8">
        <v>111.89584818833312</v>
      </c>
      <c r="C56" s="8">
        <v>118.93225701942845</v>
      </c>
      <c r="D56" s="8">
        <v>108.60386863920898</v>
      </c>
      <c r="E56" s="8">
        <v>111.92032438712151</v>
      </c>
      <c r="F56" s="8">
        <v>106.07991691179564</v>
      </c>
      <c r="G56" s="8">
        <v>111.72357037323856</v>
      </c>
      <c r="H56" s="8">
        <v>105.44702198949045</v>
      </c>
      <c r="I56" s="8">
        <v>97.312072892938502</v>
      </c>
      <c r="J56" s="8">
        <v>112.77488707187375</v>
      </c>
      <c r="K56" s="8">
        <v>108.38213253812518</v>
      </c>
      <c r="L56" s="9">
        <v>111.12076541725642</v>
      </c>
    </row>
    <row r="57" spans="1:12">
      <c r="A57" s="59">
        <v>41820</v>
      </c>
      <c r="B57" s="8">
        <v>114.19013001866554</v>
      </c>
      <c r="C57" s="8">
        <v>160.04898266345515</v>
      </c>
      <c r="D57" s="8">
        <v>107.70156211816456</v>
      </c>
      <c r="E57" s="8">
        <v>114.2483321020308</v>
      </c>
      <c r="F57" s="8">
        <v>100.58843357805992</v>
      </c>
      <c r="G57" s="8">
        <v>117.1431870203829</v>
      </c>
      <c r="H57" s="8">
        <v>106.38445905121117</v>
      </c>
      <c r="I57" s="8">
        <v>98.112868555295321</v>
      </c>
      <c r="J57" s="8">
        <v>114.81960089198925</v>
      </c>
      <c r="K57" s="8">
        <v>109.2303889000479</v>
      </c>
      <c r="L57" s="9">
        <v>114.24002563772032</v>
      </c>
    </row>
    <row r="58" spans="1:12">
      <c r="A58" s="59">
        <v>41851</v>
      </c>
      <c r="B58" s="8">
        <v>114.41150208739883</v>
      </c>
      <c r="C58" s="8">
        <v>143.67897806228027</v>
      </c>
      <c r="D58" s="8">
        <v>109.12269488880952</v>
      </c>
      <c r="E58" s="8">
        <v>115.12133499512179</v>
      </c>
      <c r="F58" s="8">
        <v>101.91075581692147</v>
      </c>
      <c r="G58" s="8">
        <v>113.1633563584499</v>
      </c>
      <c r="H58" s="8">
        <v>107.03627075818885</v>
      </c>
      <c r="I58" s="8">
        <v>96.064679649651893</v>
      </c>
      <c r="J58" s="8">
        <v>115.21756532677684</v>
      </c>
      <c r="K58" s="8">
        <v>110.47032647826826</v>
      </c>
      <c r="L58" s="9">
        <v>113.95068935611344</v>
      </c>
    </row>
    <row r="59" spans="1:12">
      <c r="A59" s="59">
        <v>41882</v>
      </c>
      <c r="B59" s="8">
        <v>112.22075279473711</v>
      </c>
      <c r="C59" s="8">
        <v>132.65318695702291</v>
      </c>
      <c r="D59" s="8">
        <v>110.7919619527417</v>
      </c>
      <c r="E59" s="8">
        <v>116.80643360271601</v>
      </c>
      <c r="F59" s="8">
        <v>103.75783761925166</v>
      </c>
      <c r="G59" s="8">
        <v>118.77556096244975</v>
      </c>
      <c r="H59" s="8">
        <v>106.84585385502682</v>
      </c>
      <c r="I59" s="8">
        <v>96.226378773781647</v>
      </c>
      <c r="J59" s="8">
        <v>115.14895076905484</v>
      </c>
      <c r="K59" s="8">
        <v>111.29077115619351</v>
      </c>
      <c r="L59" s="9">
        <v>112.73112835380321</v>
      </c>
    </row>
    <row r="60" spans="1:12">
      <c r="A60" s="59">
        <v>41912</v>
      </c>
      <c r="B60" s="8">
        <v>111.29165224354287</v>
      </c>
      <c r="C60" s="8">
        <v>126.52283056398559</v>
      </c>
      <c r="D60" s="8">
        <v>112.28076771246499</v>
      </c>
      <c r="E60" s="8">
        <v>117.91629774587044</v>
      </c>
      <c r="F60" s="8">
        <v>104.5759314772324</v>
      </c>
      <c r="G60" s="8">
        <v>121.40862802803296</v>
      </c>
      <c r="H60" s="8">
        <v>107.1827452990827</v>
      </c>
      <c r="I60" s="8">
        <v>95.87988065064647</v>
      </c>
      <c r="J60" s="8">
        <v>115.6841443192864</v>
      </c>
      <c r="K60" s="8">
        <v>111.96056921246581</v>
      </c>
      <c r="L60" s="9">
        <v>112.30172579062578</v>
      </c>
    </row>
    <row r="61" spans="1:12">
      <c r="A61" s="59">
        <v>41943</v>
      </c>
      <c r="B61" s="8">
        <v>108.98954351225015</v>
      </c>
      <c r="C61" s="8">
        <v>135.13838977524844</v>
      </c>
      <c r="D61" s="8">
        <v>113.76957347218828</v>
      </c>
      <c r="E61" s="8">
        <v>117.43580778145602</v>
      </c>
      <c r="F61" s="8">
        <v>106.02281676296388</v>
      </c>
      <c r="G61" s="8">
        <v>127.98616131952004</v>
      </c>
      <c r="H61" s="8">
        <v>108.0396213633118</v>
      </c>
      <c r="I61" s="8">
        <v>97.304372934646608</v>
      </c>
      <c r="J61" s="8">
        <v>115.47830064612042</v>
      </c>
      <c r="K61" s="8">
        <v>111.90958112513712</v>
      </c>
      <c r="L61" s="9">
        <v>111.53324465649401</v>
      </c>
    </row>
    <row r="62" spans="1:12">
      <c r="A62" s="59">
        <v>41973</v>
      </c>
      <c r="B62" s="8">
        <v>106.4115666933767</v>
      </c>
      <c r="C62" s="8">
        <v>124.58060013959674</v>
      </c>
      <c r="D62" s="8">
        <v>114.46886102599771</v>
      </c>
      <c r="E62" s="8">
        <v>118.87051021041174</v>
      </c>
      <c r="F62" s="8">
        <v>106.25143481169148</v>
      </c>
      <c r="G62" s="8">
        <v>124.86328899530066</v>
      </c>
      <c r="H62" s="8">
        <v>110.23673947671971</v>
      </c>
      <c r="I62" s="8">
        <v>97.011774519554692</v>
      </c>
      <c r="J62" s="8">
        <v>115.06661329978844</v>
      </c>
      <c r="K62" s="8">
        <v>112.49362648908391</v>
      </c>
      <c r="L62" s="9">
        <v>109.62225644485119</v>
      </c>
    </row>
    <row r="63" spans="1:12">
      <c r="A63" s="59">
        <v>42004</v>
      </c>
      <c r="B63" s="8">
        <v>99.470915860588605</v>
      </c>
      <c r="C63" s="8">
        <v>118.13255112560856</v>
      </c>
      <c r="D63" s="8">
        <v>114.97640844408519</v>
      </c>
      <c r="E63" s="8">
        <v>119.54048917487691</v>
      </c>
      <c r="F63" s="8">
        <v>106.91764043551014</v>
      </c>
      <c r="G63" s="8">
        <v>123.92401277292423</v>
      </c>
      <c r="H63" s="8">
        <v>109.21874141750737</v>
      </c>
      <c r="I63" s="8">
        <v>96.719176104462761</v>
      </c>
      <c r="J63" s="8">
        <v>116.00663274057979</v>
      </c>
      <c r="K63" s="8">
        <v>112.35456806909659</v>
      </c>
      <c r="L63" s="9">
        <v>105.05454016398296</v>
      </c>
    </row>
    <row r="64" spans="1:12">
      <c r="A64" s="59">
        <v>42035</v>
      </c>
      <c r="B64" s="8">
        <v>90.647441004674349</v>
      </c>
      <c r="C64" s="8">
        <v>79.8667823158017</v>
      </c>
      <c r="D64" s="8">
        <v>111.55892249562945</v>
      </c>
      <c r="E64" s="8">
        <v>118.7351609246612</v>
      </c>
      <c r="F64" s="8">
        <v>106.94831644362705</v>
      </c>
      <c r="G64" s="8">
        <v>116.97541835682578</v>
      </c>
      <c r="H64" s="8">
        <v>107.87117564128386</v>
      </c>
      <c r="I64" s="8">
        <v>96.919375020051973</v>
      </c>
      <c r="J64" s="8">
        <v>115.9380181828578</v>
      </c>
      <c r="K64" s="8">
        <v>112.31516818343351</v>
      </c>
      <c r="L64" s="9">
        <v>97.757110268475984</v>
      </c>
    </row>
    <row r="65" spans="1:12">
      <c r="A65" s="59">
        <v>42063</v>
      </c>
      <c r="B65" s="8">
        <v>82.753184554339214</v>
      </c>
      <c r="C65" s="8">
        <v>75.507593690045127</v>
      </c>
      <c r="D65" s="8">
        <v>107.90458108539956</v>
      </c>
      <c r="E65" s="8">
        <v>119.98037435356618</v>
      </c>
      <c r="F65" s="8">
        <v>106.89304813647081</v>
      </c>
      <c r="G65" s="8">
        <v>121.1074937920814</v>
      </c>
      <c r="H65" s="8">
        <v>105.94503542852958</v>
      </c>
      <c r="I65" s="8">
        <v>97.550771599987172</v>
      </c>
      <c r="J65" s="8">
        <v>115.97918691749099</v>
      </c>
      <c r="K65" s="8">
        <v>112.2201449297755</v>
      </c>
      <c r="L65" s="9">
        <v>92.622690376203266</v>
      </c>
    </row>
    <row r="66" spans="1:12">
      <c r="A66" s="59">
        <v>42094</v>
      </c>
      <c r="B66" s="8">
        <v>76.033686560962167</v>
      </c>
      <c r="C66" s="8">
        <v>108.12323630591622</v>
      </c>
      <c r="D66" s="8">
        <v>108.35573434592176</v>
      </c>
      <c r="E66" s="8">
        <v>120.14956096075434</v>
      </c>
      <c r="F66" s="8">
        <v>106.85794498676408</v>
      </c>
      <c r="G66" s="8">
        <v>124.11896450588851</v>
      </c>
      <c r="H66" s="8">
        <v>104.93436109636194</v>
      </c>
      <c r="I66" s="8">
        <v>97.312072892938502</v>
      </c>
      <c r="J66" s="8">
        <v>116.40459717536737</v>
      </c>
      <c r="K66" s="8">
        <v>110.99411319355387</v>
      </c>
      <c r="L66" s="9">
        <v>89.400912417727156</v>
      </c>
    </row>
    <row r="67" spans="1:12">
      <c r="A67" s="59">
        <v>42124</v>
      </c>
      <c r="B67" s="8">
        <v>74.204747616211449</v>
      </c>
      <c r="C67" s="8">
        <v>104.25082766758339</v>
      </c>
      <c r="D67" s="8">
        <v>103.97954771885632</v>
      </c>
      <c r="E67" s="8">
        <v>119.93976956784101</v>
      </c>
      <c r="F67" s="8">
        <v>105.68120490408998</v>
      </c>
      <c r="G67" s="8">
        <v>121.18377392442619</v>
      </c>
      <c r="H67" s="8">
        <v>101.79980592123331</v>
      </c>
      <c r="I67" s="8">
        <v>97.550771599987172</v>
      </c>
      <c r="J67" s="8">
        <v>117.11818857567614</v>
      </c>
      <c r="K67" s="8">
        <v>110.11109222663433</v>
      </c>
      <c r="L67" s="9">
        <v>87.595898735361189</v>
      </c>
    </row>
    <row r="68" spans="1:12">
      <c r="A68" s="59">
        <v>42155</v>
      </c>
      <c r="B68" s="8">
        <v>73.063913373433294</v>
      </c>
      <c r="C68" s="8">
        <v>130.50960692809875</v>
      </c>
      <c r="D68" s="8">
        <v>101.48692595447112</v>
      </c>
      <c r="E68" s="8">
        <v>121.46921649682211</v>
      </c>
      <c r="F68" s="8">
        <v>104.52042853034585</v>
      </c>
      <c r="G68" s="8">
        <v>116.86752385480908</v>
      </c>
      <c r="H68" s="8">
        <v>101.74853983192047</v>
      </c>
      <c r="I68" s="8">
        <v>97.373672559273643</v>
      </c>
      <c r="J68" s="8">
        <v>116.88489907942134</v>
      </c>
      <c r="K68" s="8">
        <v>109.65451708100926</v>
      </c>
      <c r="L68" s="9">
        <v>87.305290162565058</v>
      </c>
    </row>
    <row r="69" spans="1:12">
      <c r="A69" s="59">
        <v>42185</v>
      </c>
      <c r="B69" s="8">
        <v>72.762748148732939</v>
      </c>
      <c r="C69" s="8">
        <v>140.44125696109208</v>
      </c>
      <c r="D69" s="8">
        <v>101.88168505742804</v>
      </c>
      <c r="E69" s="8">
        <v>122.53170838996385</v>
      </c>
      <c r="F69" s="8">
        <v>104.41484037770444</v>
      </c>
      <c r="G69" s="8">
        <v>119.51196609698862</v>
      </c>
      <c r="H69" s="8">
        <v>100.72321804566344</v>
      </c>
      <c r="I69" s="8">
        <v>97.235073310019573</v>
      </c>
      <c r="J69" s="8">
        <v>116.80942306592715</v>
      </c>
      <c r="K69" s="8">
        <v>109.85383414965776</v>
      </c>
      <c r="L69" s="9">
        <v>87.570556297696854</v>
      </c>
    </row>
    <row r="70" spans="1:12">
      <c r="A70" s="59">
        <v>42216</v>
      </c>
      <c r="B70" s="8">
        <v>69.16172927441167</v>
      </c>
      <c r="C70" s="8">
        <v>139.28393325206727</v>
      </c>
      <c r="D70" s="8">
        <v>100.05451435231311</v>
      </c>
      <c r="E70" s="8">
        <v>121.24589017533373</v>
      </c>
      <c r="F70" s="8">
        <v>103.62607833343556</v>
      </c>
      <c r="G70" s="8">
        <v>118.20249605209695</v>
      </c>
      <c r="H70" s="8">
        <v>100.3423842393394</v>
      </c>
      <c r="I70" s="8">
        <v>96.97327472809522</v>
      </c>
      <c r="J70" s="8">
        <v>116.41145863113957</v>
      </c>
      <c r="K70" s="8">
        <v>108.8642017274146</v>
      </c>
      <c r="L70" s="9">
        <v>84.92414918132468</v>
      </c>
    </row>
    <row r="71" spans="1:12">
      <c r="A71" s="59">
        <v>42247</v>
      </c>
      <c r="B71" s="8">
        <v>66.945162727681264</v>
      </c>
      <c r="C71" s="8">
        <v>115.66319702810277</v>
      </c>
      <c r="D71" s="8">
        <v>98.791285222850917</v>
      </c>
      <c r="E71" s="8">
        <v>119.98037435356618</v>
      </c>
      <c r="F71" s="8">
        <v>102.65586200010928</v>
      </c>
      <c r="G71" s="8">
        <v>121.34934403064327</v>
      </c>
      <c r="H71" s="8">
        <v>99.822399619166191</v>
      </c>
      <c r="I71" s="8">
        <v>96.81157560396548</v>
      </c>
      <c r="J71" s="8">
        <v>116.03407856366859</v>
      </c>
      <c r="K71" s="8">
        <v>109.03338947173252</v>
      </c>
      <c r="L71" s="9">
        <v>82.821837150792049</v>
      </c>
    </row>
    <row r="72" spans="1:12">
      <c r="A72" s="59">
        <v>42277</v>
      </c>
      <c r="B72" s="8">
        <v>66.969208168379922</v>
      </c>
      <c r="C72" s="8">
        <v>113.63336772828875</v>
      </c>
      <c r="D72" s="8">
        <v>94.832415361768525</v>
      </c>
      <c r="E72" s="8">
        <v>120.86691217523222</v>
      </c>
      <c r="F72" s="8">
        <v>103.25738983311446</v>
      </c>
      <c r="G72" s="8">
        <v>127.3489565938084</v>
      </c>
      <c r="H72" s="8">
        <v>97.749784865518066</v>
      </c>
      <c r="I72" s="8">
        <v>95.664281818473484</v>
      </c>
      <c r="J72" s="8">
        <v>117.83864143175711</v>
      </c>
      <c r="K72" s="8">
        <v>108.51887331777939</v>
      </c>
      <c r="L72" s="9">
        <v>82.841529714189306</v>
      </c>
    </row>
    <row r="73" spans="1:12">
      <c r="A73" s="59">
        <v>42308</v>
      </c>
      <c r="B73" s="8">
        <v>65.529216899831994</v>
      </c>
      <c r="C73" s="8">
        <v>103.37689363583739</v>
      </c>
      <c r="D73" s="8">
        <v>91.527717728443335</v>
      </c>
      <c r="E73" s="8">
        <v>123.05957060439096</v>
      </c>
      <c r="F73" s="8">
        <v>102.66449500433201</v>
      </c>
      <c r="G73" s="8">
        <v>128.71540627879784</v>
      </c>
      <c r="H73" s="8">
        <v>98.60666092974715</v>
      </c>
      <c r="I73" s="8">
        <v>96.264878565241105</v>
      </c>
      <c r="J73" s="8">
        <v>116.0889702098462</v>
      </c>
      <c r="K73" s="8">
        <v>107.83748705984148</v>
      </c>
      <c r="L73" s="9">
        <v>81.444027157143353</v>
      </c>
    </row>
    <row r="74" spans="1:12">
      <c r="A74" s="59">
        <v>42338</v>
      </c>
      <c r="B74" s="8">
        <v>63.407392599058696</v>
      </c>
      <c r="C74" s="8">
        <v>85.308407137909342</v>
      </c>
      <c r="D74" s="8">
        <v>90.636690038911965</v>
      </c>
      <c r="E74" s="8">
        <v>122.61291796141417</v>
      </c>
      <c r="F74" s="8">
        <v>102.70017087038904</v>
      </c>
      <c r="G74" s="8">
        <v>127.62851051476373</v>
      </c>
      <c r="H74" s="8">
        <v>96.834318984931429</v>
      </c>
      <c r="I74" s="8">
        <v>96.619076646668162</v>
      </c>
      <c r="J74" s="8">
        <v>116.41145863113957</v>
      </c>
      <c r="K74" s="8">
        <v>107.13755967923858</v>
      </c>
      <c r="L74" s="9">
        <v>79.343367862288218</v>
      </c>
    </row>
    <row r="75" spans="1:12">
      <c r="A75" s="59">
        <v>42369</v>
      </c>
      <c r="B75" s="8">
        <v>60.753015783240478</v>
      </c>
      <c r="C75" s="8">
        <v>100.40826233002579</v>
      </c>
      <c r="D75" s="8">
        <v>89.610316371223945</v>
      </c>
      <c r="E75" s="8">
        <v>122.49787106852621</v>
      </c>
      <c r="F75" s="8">
        <v>103.53507781082186</v>
      </c>
      <c r="G75" s="8">
        <v>124.8560999006619</v>
      </c>
      <c r="H75" s="8">
        <v>95.772378563450943</v>
      </c>
      <c r="I75" s="8">
        <v>96.549777022041127</v>
      </c>
      <c r="J75" s="8">
        <v>117.00840528332094</v>
      </c>
      <c r="K75" s="8">
        <v>106.47471454396563</v>
      </c>
      <c r="L75" s="9">
        <v>77.880958367565853</v>
      </c>
    </row>
    <row r="76" spans="1:12">
      <c r="A76" s="59">
        <v>42400</v>
      </c>
      <c r="B76" s="8">
        <v>57.992014386479291</v>
      </c>
      <c r="C76" s="8">
        <v>73.155170268091879</v>
      </c>
      <c r="D76" s="8">
        <v>87.196646427430125</v>
      </c>
      <c r="E76" s="8">
        <v>121.42861171109695</v>
      </c>
      <c r="F76" s="8">
        <v>102.90094483791584</v>
      </c>
      <c r="G76" s="8">
        <v>127.18722397096991</v>
      </c>
      <c r="H76" s="8">
        <v>93.333577457568154</v>
      </c>
      <c r="I76" s="8">
        <v>97.250473226603361</v>
      </c>
      <c r="J76" s="8">
        <v>115.9929098290354</v>
      </c>
      <c r="K76" s="8">
        <v>106.5743730782899</v>
      </c>
      <c r="L76" s="9">
        <v>75.150974439238539</v>
      </c>
    </row>
    <row r="77" spans="1:12">
      <c r="A77" s="59">
        <v>42429</v>
      </c>
      <c r="B77" s="8">
        <v>54.656176620213365</v>
      </c>
      <c r="C77" s="8">
        <v>82.71124255056047</v>
      </c>
      <c r="D77" s="8">
        <v>85.944696129480988</v>
      </c>
      <c r="E77" s="8">
        <v>122.89038399720278</v>
      </c>
      <c r="F77" s="8">
        <v>102.96844173246505</v>
      </c>
      <c r="G77" s="8">
        <v>132.47553812280401</v>
      </c>
      <c r="H77" s="8">
        <v>94.424812787227424</v>
      </c>
      <c r="I77" s="8">
        <v>98.882864384484577</v>
      </c>
      <c r="J77" s="8">
        <v>112.85722454114014</v>
      </c>
      <c r="K77" s="8">
        <v>106.92665440892446</v>
      </c>
      <c r="L77" s="9">
        <v>73.494006672886186</v>
      </c>
    </row>
    <row r="78" spans="1:12">
      <c r="A78" s="59">
        <v>42460</v>
      </c>
      <c r="B78" s="8">
        <v>55.815272639545903</v>
      </c>
      <c r="C78" s="8">
        <v>105.02878901608476</v>
      </c>
      <c r="D78" s="8">
        <v>83.282891892399945</v>
      </c>
      <c r="E78" s="8">
        <v>121.90233421122385</v>
      </c>
      <c r="F78" s="8">
        <v>102.02595819020199</v>
      </c>
      <c r="G78" s="8">
        <v>135.51670287503498</v>
      </c>
      <c r="H78" s="8">
        <v>91.055898346668613</v>
      </c>
      <c r="I78" s="8">
        <v>98.174468221630462</v>
      </c>
      <c r="J78" s="8">
        <v>115.25873406141002</v>
      </c>
      <c r="K78" s="8">
        <v>105.78405772469523</v>
      </c>
      <c r="L78" s="9">
        <v>74.756071773440226</v>
      </c>
    </row>
    <row r="79" spans="1:12">
      <c r="A79" s="59">
        <v>42490</v>
      </c>
      <c r="B79" s="8">
        <v>55.212180874889093</v>
      </c>
      <c r="C79" s="8">
        <v>100.74261153986387</v>
      </c>
      <c r="D79" s="8">
        <v>80.339116867492521</v>
      </c>
      <c r="E79" s="8">
        <v>121.32709974678404</v>
      </c>
      <c r="F79" s="8">
        <v>100.95412237258043</v>
      </c>
      <c r="G79" s="8">
        <v>133.82148327073668</v>
      </c>
      <c r="H79" s="8">
        <v>89.415383488657383</v>
      </c>
      <c r="I79" s="8">
        <v>97.851069973370983</v>
      </c>
      <c r="J79" s="8">
        <v>115.12836640173823</v>
      </c>
      <c r="K79" s="8">
        <v>105.64268166437478</v>
      </c>
      <c r="L79" s="9">
        <v>73.906613485316669</v>
      </c>
    </row>
    <row r="80" spans="1:12">
      <c r="A80" s="59">
        <v>42521</v>
      </c>
      <c r="B80" s="8">
        <v>56.482557920670764</v>
      </c>
      <c r="C80" s="8">
        <v>111.90656498232632</v>
      </c>
      <c r="D80" s="8">
        <v>78.545782656916742</v>
      </c>
      <c r="E80" s="8">
        <v>120.39318967510532</v>
      </c>
      <c r="F80" s="8">
        <v>100.46706870365082</v>
      </c>
      <c r="G80" s="8">
        <v>135.46664075130744</v>
      </c>
      <c r="H80" s="8">
        <v>89.693685116355709</v>
      </c>
      <c r="I80" s="8">
        <v>97.920369597998004</v>
      </c>
      <c r="J80" s="8">
        <v>115.36851735376523</v>
      </c>
      <c r="K80" s="8">
        <v>105.16061247508537</v>
      </c>
      <c r="L80" s="9">
        <v>74.971126184681125</v>
      </c>
    </row>
    <row r="81" spans="1:12">
      <c r="A81" s="59">
        <v>42551</v>
      </c>
      <c r="B81" s="8">
        <v>57.333873040342041</v>
      </c>
      <c r="C81" s="8">
        <v>136.881597901199</v>
      </c>
      <c r="D81" s="8">
        <v>78.421715510273131</v>
      </c>
      <c r="E81" s="8">
        <v>118.89758006756185</v>
      </c>
      <c r="F81" s="8">
        <v>99.675883441714504</v>
      </c>
      <c r="G81" s="8">
        <v>138.86568880886583</v>
      </c>
      <c r="H81" s="8">
        <v>88.031199077210388</v>
      </c>
      <c r="I81" s="8">
        <v>97.743270557284475</v>
      </c>
      <c r="J81" s="8">
        <v>115.18325804791583</v>
      </c>
      <c r="K81" s="8">
        <v>104.0458274748536</v>
      </c>
      <c r="L81" s="9">
        <v>76.188010913214001</v>
      </c>
    </row>
    <row r="82" spans="1:12">
      <c r="A82" s="59">
        <v>42582</v>
      </c>
      <c r="B82" s="8">
        <v>57.625718453559017</v>
      </c>
      <c r="C82" s="8">
        <v>111.59203190365098</v>
      </c>
      <c r="D82" s="8">
        <v>77.214880538376221</v>
      </c>
      <c r="E82" s="8">
        <v>117.28015610284289</v>
      </c>
      <c r="F82" s="8">
        <v>99.240473365362092</v>
      </c>
      <c r="G82" s="8">
        <v>140.05970460607674</v>
      </c>
      <c r="H82" s="8">
        <v>89.04919713642272</v>
      </c>
      <c r="I82" s="8">
        <v>98.428566845262921</v>
      </c>
      <c r="J82" s="8">
        <v>114.14717822631368</v>
      </c>
      <c r="K82" s="8">
        <v>103.80015759954266</v>
      </c>
      <c r="L82" s="9">
        <v>75.512104442475135</v>
      </c>
    </row>
    <row r="83" spans="1:12">
      <c r="A83" s="59">
        <v>42613</v>
      </c>
      <c r="B83" s="8">
        <v>59.721968711139411</v>
      </c>
      <c r="C83" s="8">
        <v>125.02030606669686</v>
      </c>
      <c r="D83" s="8">
        <v>76.684775457262631</v>
      </c>
      <c r="E83" s="8">
        <v>117.06359724564203</v>
      </c>
      <c r="F83" s="8">
        <v>98.284850382710005</v>
      </c>
      <c r="G83" s="8">
        <v>144.6223310316953</v>
      </c>
      <c r="H83" s="8">
        <v>88.88075141439478</v>
      </c>
      <c r="I83" s="8">
        <v>98.251467804549392</v>
      </c>
      <c r="J83" s="8">
        <v>114.24323860712448</v>
      </c>
      <c r="K83" s="8">
        <v>104.337850156827</v>
      </c>
      <c r="L83" s="9">
        <v>77.460350376730986</v>
      </c>
    </row>
    <row r="84" spans="1:12">
      <c r="A84" s="59">
        <v>42643</v>
      </c>
      <c r="B84" s="8">
        <v>60.948624909241815</v>
      </c>
      <c r="C84" s="8">
        <v>106.55175796602397</v>
      </c>
      <c r="D84" s="8">
        <v>77.778822114028983</v>
      </c>
      <c r="E84" s="8">
        <v>116.92148049560397</v>
      </c>
      <c r="F84" s="8">
        <v>97.813651833626707</v>
      </c>
      <c r="G84" s="8">
        <v>135.97167575956857</v>
      </c>
      <c r="H84" s="8">
        <v>88.031199077210388</v>
      </c>
      <c r="I84" s="8">
        <v>99.575860630754917</v>
      </c>
      <c r="J84" s="8">
        <v>113.7286294242095</v>
      </c>
      <c r="K84" s="8">
        <v>104.39115588448881</v>
      </c>
      <c r="L84" s="9">
        <v>77.288736263891252</v>
      </c>
    </row>
    <row r="85" spans="1:12">
      <c r="A85" s="59">
        <v>42674</v>
      </c>
      <c r="B85" s="8">
        <v>63.03549541572341</v>
      </c>
      <c r="C85" s="8">
        <v>101.22629748589387</v>
      </c>
      <c r="D85" s="8">
        <v>77.711149124950651</v>
      </c>
      <c r="E85" s="8">
        <v>116.65754938839042</v>
      </c>
      <c r="F85" s="8">
        <v>97.697366556255758</v>
      </c>
      <c r="G85" s="8">
        <v>139.58614324852783</v>
      </c>
      <c r="H85" s="8">
        <v>88.5438599703389</v>
      </c>
      <c r="I85" s="8">
        <v>100.70005454137123</v>
      </c>
      <c r="J85" s="8">
        <v>114.14031677054149</v>
      </c>
      <c r="K85" s="8">
        <v>104.91030731910817</v>
      </c>
      <c r="L85" s="9">
        <v>78.706828556281934</v>
      </c>
    </row>
    <row r="86" spans="1:12">
      <c r="A86" s="59">
        <v>42704</v>
      </c>
      <c r="B86" s="8">
        <v>63.040697950828239</v>
      </c>
      <c r="C86" s="8">
        <v>97.788497241222288</v>
      </c>
      <c r="D86" s="8">
        <v>78.963099422899788</v>
      </c>
      <c r="E86" s="8">
        <v>115.9537331024876</v>
      </c>
      <c r="F86" s="8">
        <v>97.615699709806407</v>
      </c>
      <c r="G86" s="8">
        <v>132.72597593253658</v>
      </c>
      <c r="H86" s="8">
        <v>89.078492044601504</v>
      </c>
      <c r="I86" s="8">
        <v>99.829959254387376</v>
      </c>
      <c r="J86" s="8">
        <v>116.45262736577277</v>
      </c>
      <c r="K86" s="8">
        <v>105.50130560405432</v>
      </c>
      <c r="L86" s="9">
        <v>78.511394293706317</v>
      </c>
    </row>
    <row r="87" spans="1:12">
      <c r="A87" s="59">
        <v>42735</v>
      </c>
      <c r="B87" s="8">
        <v>67.45993210698775</v>
      </c>
      <c r="C87" s="8">
        <v>106.2378493427024</v>
      </c>
      <c r="D87" s="8">
        <v>79.008214748952014</v>
      </c>
      <c r="E87" s="8">
        <v>115.31082399517254</v>
      </c>
      <c r="F87" s="8">
        <v>97.895072012055607</v>
      </c>
      <c r="G87" s="8">
        <v>125.62319570684841</v>
      </c>
      <c r="H87" s="8">
        <v>89.80354102202611</v>
      </c>
      <c r="I87" s="8">
        <v>100.26115691873336</v>
      </c>
      <c r="J87" s="8">
        <v>117.12505003144834</v>
      </c>
      <c r="K87" s="8">
        <v>105.84431637335641</v>
      </c>
      <c r="L87" s="9">
        <v>81.311489076930968</v>
      </c>
    </row>
    <row r="88" spans="1:12">
      <c r="A88" s="59">
        <v>42766</v>
      </c>
      <c r="B88" s="8">
        <v>69.867423361949321</v>
      </c>
      <c r="C88" s="8">
        <v>98.066009968331841</v>
      </c>
      <c r="D88" s="8">
        <v>78.816474613230071</v>
      </c>
      <c r="E88" s="8">
        <v>115.38526610233534</v>
      </c>
      <c r="F88" s="8">
        <v>98.451844630439354</v>
      </c>
      <c r="G88" s="8">
        <v>119.18769120839714</v>
      </c>
      <c r="H88" s="8">
        <v>91.480674515260816</v>
      </c>
      <c r="I88" s="8">
        <v>99.960858545349552</v>
      </c>
      <c r="J88" s="8">
        <v>116.02721710789639</v>
      </c>
      <c r="K88" s="8">
        <v>105.96019839001252</v>
      </c>
      <c r="L88" s="9">
        <v>82.286484382093875</v>
      </c>
    </row>
    <row r="89" spans="1:12">
      <c r="A89" s="59">
        <v>42794</v>
      </c>
      <c r="B89" s="8">
        <v>72.608507159101705</v>
      </c>
      <c r="C89" s="8">
        <v>101.62158461639166</v>
      </c>
      <c r="D89" s="8">
        <v>80.000751922100875</v>
      </c>
      <c r="E89" s="8">
        <v>114.4987282806693</v>
      </c>
      <c r="F89" s="8">
        <v>98.973262762384024</v>
      </c>
      <c r="G89" s="8">
        <v>113.88494138712387</v>
      </c>
      <c r="H89" s="8">
        <v>93.047952102825121</v>
      </c>
      <c r="I89" s="8">
        <v>100.97725303987937</v>
      </c>
      <c r="J89" s="8">
        <v>116.92606781405455</v>
      </c>
      <c r="K89" s="8">
        <v>106.42372645663696</v>
      </c>
      <c r="L89" s="9">
        <v>84.077338672088558</v>
      </c>
    </row>
    <row r="90" spans="1:12">
      <c r="A90" s="59">
        <v>42825</v>
      </c>
      <c r="B90" s="8">
        <v>72.763371771182776</v>
      </c>
      <c r="C90" s="8">
        <v>143.46235596638869</v>
      </c>
      <c r="D90" s="8">
        <v>81.579788333928605</v>
      </c>
      <c r="E90" s="8">
        <v>114.31600674490608</v>
      </c>
      <c r="F90" s="8">
        <v>99.811379629670398</v>
      </c>
      <c r="G90" s="8">
        <v>111.88079867520693</v>
      </c>
      <c r="H90" s="8">
        <v>94.461431422450886</v>
      </c>
      <c r="I90" s="8">
        <v>101.38535082934968</v>
      </c>
      <c r="J90" s="8">
        <v>119.32071587855224</v>
      </c>
      <c r="K90" s="8">
        <v>106.97068957525379</v>
      </c>
      <c r="L90" s="9">
        <v>85.666189062324364</v>
      </c>
    </row>
    <row r="91" spans="1:12">
      <c r="A91" s="59">
        <v>42855</v>
      </c>
      <c r="B91" s="8">
        <v>75.579795971012345</v>
      </c>
      <c r="C91" s="8">
        <v>127.69048236452686</v>
      </c>
      <c r="D91" s="8">
        <v>83.079872925164949</v>
      </c>
      <c r="E91" s="8">
        <v>115.79131395958696</v>
      </c>
      <c r="F91" s="8">
        <v>100.50078724777138</v>
      </c>
      <c r="G91" s="8">
        <v>111.40544184265816</v>
      </c>
      <c r="H91" s="8">
        <v>95.325631213724662</v>
      </c>
      <c r="I91" s="8">
        <v>100.47675575090635</v>
      </c>
      <c r="J91" s="8">
        <v>118.51792555320488</v>
      </c>
      <c r="K91" s="8">
        <v>107.33455910755396</v>
      </c>
      <c r="L91" s="9">
        <v>87.080698916339074</v>
      </c>
    </row>
    <row r="92" spans="1:12">
      <c r="A92" s="59">
        <v>42886</v>
      </c>
      <c r="B92" s="8">
        <v>77.310462835339678</v>
      </c>
      <c r="C92" s="8">
        <v>137.965781642031</v>
      </c>
      <c r="D92" s="8">
        <v>84.038573603774651</v>
      </c>
      <c r="E92" s="8">
        <v>115.85898860246223</v>
      </c>
      <c r="F92" s="8">
        <v>101.78698719775636</v>
      </c>
      <c r="G92" s="8">
        <v>117.2998216515396</v>
      </c>
      <c r="H92" s="8">
        <v>96.651225808814104</v>
      </c>
      <c r="I92" s="8">
        <v>101.59324970323077</v>
      </c>
      <c r="J92" s="8">
        <v>120.21956658471039</v>
      </c>
      <c r="K92" s="8">
        <v>108.12023918048237</v>
      </c>
      <c r="L92" s="9">
        <v>89.053317307150564</v>
      </c>
    </row>
    <row r="93" spans="1:12">
      <c r="A93" s="59">
        <v>42916</v>
      </c>
      <c r="B93" s="8">
        <v>78.058362426512929</v>
      </c>
      <c r="C93" s="8">
        <v>164.28150910933462</v>
      </c>
      <c r="D93" s="8">
        <v>84.715303494557958</v>
      </c>
      <c r="E93" s="8">
        <v>115.77101156672438</v>
      </c>
      <c r="F93" s="8">
        <v>102.36624939592225</v>
      </c>
      <c r="G93" s="8">
        <v>124.12618016058101</v>
      </c>
      <c r="H93" s="8">
        <v>97.508101873043188</v>
      </c>
      <c r="I93" s="8">
        <v>101.59324970323077</v>
      </c>
      <c r="J93" s="8">
        <v>120.87826633884156</v>
      </c>
      <c r="K93" s="8">
        <v>108.91055453407704</v>
      </c>
      <c r="L93" s="9">
        <v>90.823572108441894</v>
      </c>
    </row>
    <row r="94" spans="1:12">
      <c r="A94" s="59">
        <v>42947</v>
      </c>
      <c r="B94" s="8">
        <v>79.674957608399311</v>
      </c>
      <c r="C94" s="8">
        <v>147.88379786823248</v>
      </c>
      <c r="D94" s="8">
        <v>85.662725341654607</v>
      </c>
      <c r="E94" s="8">
        <v>116.19059435255105</v>
      </c>
      <c r="F94" s="8">
        <v>102.9619015848137</v>
      </c>
      <c r="G94" s="8">
        <v>124.57116983602748</v>
      </c>
      <c r="H94" s="8">
        <v>97.061354523316922</v>
      </c>
      <c r="I94" s="8">
        <v>102.00134749270109</v>
      </c>
      <c r="J94" s="8">
        <v>123.29349877065584</v>
      </c>
      <c r="K94" s="8">
        <v>108.56290848410872</v>
      </c>
      <c r="L94" s="9">
        <v>91.515009469383543</v>
      </c>
    </row>
    <row r="95" spans="1:12">
      <c r="A95" s="59">
        <v>42978</v>
      </c>
      <c r="B95" s="8">
        <v>81.088252161049112</v>
      </c>
      <c r="C95" s="8">
        <v>144.39108920539942</v>
      </c>
      <c r="D95" s="8">
        <v>86.993627460195128</v>
      </c>
      <c r="E95" s="8">
        <v>117.03652738849193</v>
      </c>
      <c r="F95" s="8">
        <v>103.60178315772113</v>
      </c>
      <c r="G95" s="8">
        <v>117.94729871365948</v>
      </c>
      <c r="H95" s="8">
        <v>96.482780086786164</v>
      </c>
      <c r="I95" s="8">
        <v>101.8858481183227</v>
      </c>
      <c r="J95" s="8">
        <v>123.60912573617702</v>
      </c>
      <c r="K95" s="8">
        <v>109.24661238237975</v>
      </c>
      <c r="L95" s="9">
        <v>92.158899647809761</v>
      </c>
    </row>
    <row r="96" spans="1:12">
      <c r="A96" s="59">
        <v>43008</v>
      </c>
      <c r="B96" s="8">
        <v>82.920250839419083</v>
      </c>
      <c r="C96" s="8">
        <v>142.06100445851894</v>
      </c>
      <c r="D96" s="8">
        <v>87.309434742560668</v>
      </c>
      <c r="E96" s="8">
        <v>116.74552642412827</v>
      </c>
      <c r="F96" s="8">
        <v>104.72008777738665</v>
      </c>
      <c r="G96" s="8">
        <v>113.1576516161646</v>
      </c>
      <c r="H96" s="8">
        <v>99.397623450574002</v>
      </c>
      <c r="I96" s="8">
        <v>101.77804870223619</v>
      </c>
      <c r="J96" s="8">
        <v>124.1992109325862</v>
      </c>
      <c r="K96" s="8">
        <v>110.13658627029866</v>
      </c>
      <c r="L96" s="9">
        <v>93.254933638464905</v>
      </c>
    </row>
    <row r="97" spans="1:12">
      <c r="A97" s="59">
        <v>43039</v>
      </c>
      <c r="B97" s="8">
        <v>84.51644431397483</v>
      </c>
      <c r="C97" s="8">
        <v>138.54303499603679</v>
      </c>
      <c r="D97" s="8">
        <v>88.335808410248703</v>
      </c>
      <c r="E97" s="8">
        <v>116.80643360271601</v>
      </c>
      <c r="F97" s="8">
        <v>105.41397996090564</v>
      </c>
      <c r="G97" s="8">
        <v>106.06445844911163</v>
      </c>
      <c r="H97" s="8">
        <v>101.98289909735064</v>
      </c>
      <c r="I97" s="8">
        <v>99.175462799576508</v>
      </c>
      <c r="J97" s="8">
        <v>125.09806163874435</v>
      </c>
      <c r="K97" s="8">
        <v>111.395064971184</v>
      </c>
      <c r="L97" s="9">
        <v>94.10549830244274</v>
      </c>
    </row>
    <row r="98" spans="1:12">
      <c r="A98" s="59">
        <v>43069</v>
      </c>
      <c r="B98" s="8">
        <v>87.471207489637479</v>
      </c>
      <c r="C98" s="8">
        <v>127.10622127108766</v>
      </c>
      <c r="D98" s="8">
        <v>90.016354305693923</v>
      </c>
      <c r="E98" s="8">
        <v>118.44415996029754</v>
      </c>
      <c r="F98" s="8">
        <v>105.72632819782835</v>
      </c>
      <c r="G98" s="8">
        <v>101.97231141481312</v>
      </c>
      <c r="H98" s="8">
        <v>102.8617463427138</v>
      </c>
      <c r="I98" s="8">
        <v>99.06766338349</v>
      </c>
      <c r="J98" s="8">
        <v>125.61267082165934</v>
      </c>
      <c r="K98" s="8">
        <v>111.84236955547658</v>
      </c>
      <c r="L98" s="9">
        <v>95.665997103440191</v>
      </c>
    </row>
    <row r="99" spans="1:12">
      <c r="A99" s="59">
        <v>43100</v>
      </c>
      <c r="B99" s="8">
        <v>89.075999956075435</v>
      </c>
      <c r="C99" s="8">
        <v>138.7968862908954</v>
      </c>
      <c r="D99" s="8">
        <v>92.035265146530818</v>
      </c>
      <c r="E99" s="8">
        <v>119.79765281780294</v>
      </c>
      <c r="F99" s="8">
        <v>106.11844111802741</v>
      </c>
      <c r="G99" s="8">
        <v>93.462003001764998</v>
      </c>
      <c r="H99" s="8">
        <v>101.4922093853562</v>
      </c>
      <c r="I99" s="8">
        <v>98.967563925695401</v>
      </c>
      <c r="J99" s="8">
        <v>125.95574361026931</v>
      </c>
      <c r="K99" s="8">
        <v>113.33956521067351</v>
      </c>
      <c r="L99" s="9">
        <v>96.909286581767901</v>
      </c>
    </row>
    <row r="100" spans="1:12">
      <c r="A100" s="59">
        <v>43131</v>
      </c>
      <c r="B100" s="8">
        <v>92.824671709373504</v>
      </c>
      <c r="C100" s="8">
        <v>110.28587126897803</v>
      </c>
      <c r="D100" s="8">
        <v>92.960129330601347</v>
      </c>
      <c r="E100" s="8">
        <v>120.04128153215392</v>
      </c>
      <c r="F100" s="8">
        <v>107.53684602528422</v>
      </c>
      <c r="G100" s="8">
        <v>90.069205336486974</v>
      </c>
      <c r="H100" s="8">
        <v>101.66797883442884</v>
      </c>
      <c r="I100" s="8">
        <v>99.783759504636024</v>
      </c>
      <c r="J100" s="8">
        <v>127.41723368974785</v>
      </c>
      <c r="K100" s="8">
        <v>113.82395204029604</v>
      </c>
      <c r="L100" s="9">
        <v>98.467264637243204</v>
      </c>
    </row>
    <row r="101" spans="1:12">
      <c r="A101" s="59">
        <v>43159</v>
      </c>
      <c r="B101" s="8">
        <v>95.199201729708633</v>
      </c>
      <c r="C101" s="8">
        <v>133.56081461114687</v>
      </c>
      <c r="D101" s="8">
        <v>93.52407090625411</v>
      </c>
      <c r="E101" s="8">
        <v>119.77058296065283</v>
      </c>
      <c r="F101" s="8">
        <v>108.12902929632067</v>
      </c>
      <c r="G101" s="8">
        <v>84.48904414208522</v>
      </c>
      <c r="H101" s="8">
        <v>102.50288371752384</v>
      </c>
      <c r="I101" s="8">
        <v>99.044563508614331</v>
      </c>
      <c r="J101" s="8">
        <v>128.84441649036538</v>
      </c>
      <c r="K101" s="8">
        <v>114.54242054356391</v>
      </c>
      <c r="L101" s="9">
        <v>100.60214711247843</v>
      </c>
    </row>
    <row r="102" spans="1:12">
      <c r="A102" s="59">
        <v>43190</v>
      </c>
      <c r="B102" s="8">
        <v>97.449603665049693</v>
      </c>
      <c r="C102" s="8">
        <v>151.87097732952714</v>
      </c>
      <c r="D102" s="8">
        <v>93.715811041976053</v>
      </c>
      <c r="E102" s="8">
        <v>120.31874756794252</v>
      </c>
      <c r="F102" s="8">
        <v>109.28151699891993</v>
      </c>
      <c r="G102" s="8">
        <v>83.266452785867628</v>
      </c>
      <c r="H102" s="8">
        <v>104.50958492776974</v>
      </c>
      <c r="I102" s="8">
        <v>99.344861881998142</v>
      </c>
      <c r="J102" s="8">
        <v>129.94224941391732</v>
      </c>
      <c r="K102" s="8">
        <v>114.87384311120039</v>
      </c>
      <c r="L102" s="9">
        <v>102.71817950320015</v>
      </c>
    </row>
    <row r="103" spans="1:12">
      <c r="A103" s="59">
        <v>43220</v>
      </c>
      <c r="B103" s="8">
        <v>100.38649985327645</v>
      </c>
      <c r="C103" s="8">
        <v>160.67189762395455</v>
      </c>
      <c r="D103" s="8">
        <v>96.242269300900432</v>
      </c>
      <c r="E103" s="8">
        <v>120.42702699654295</v>
      </c>
      <c r="F103" s="8">
        <v>109.46477791148828</v>
      </c>
      <c r="G103" s="8">
        <v>87.301169244442278</v>
      </c>
      <c r="H103" s="8">
        <v>105.0808356372558</v>
      </c>
      <c r="I103" s="8">
        <v>98.836664634733225</v>
      </c>
      <c r="J103" s="8">
        <v>129.67465263880152</v>
      </c>
      <c r="K103" s="8">
        <v>116.88323728001731</v>
      </c>
      <c r="L103" s="9">
        <v>105.36484524429467</v>
      </c>
    </row>
    <row r="104" spans="1:12">
      <c r="A104" s="59">
        <v>43251</v>
      </c>
      <c r="B104" s="8">
        <v>103.86580745758289</v>
      </c>
      <c r="C104" s="8">
        <v>178.32975759638646</v>
      </c>
      <c r="D104" s="8">
        <v>98.994304190085913</v>
      </c>
      <c r="E104" s="8">
        <v>120.83984231808211</v>
      </c>
      <c r="F104" s="8">
        <v>109.39655135763896</v>
      </c>
      <c r="G104" s="8">
        <v>92.688394889475305</v>
      </c>
      <c r="H104" s="8">
        <v>106.69937931413297</v>
      </c>
      <c r="I104" s="8">
        <v>97.596971349738524</v>
      </c>
      <c r="J104" s="8">
        <v>130.52547315455431</v>
      </c>
      <c r="K104" s="8">
        <v>117.45105916163223</v>
      </c>
      <c r="L104" s="9">
        <v>108.63328729346402</v>
      </c>
    </row>
    <row r="105" spans="1:12">
      <c r="A105" s="59">
        <v>43281</v>
      </c>
      <c r="B105" s="8">
        <v>104.50547620599835</v>
      </c>
      <c r="C105" s="8">
        <v>183.93978659187098</v>
      </c>
      <c r="D105" s="8">
        <v>100.70868658007031</v>
      </c>
      <c r="E105" s="8">
        <v>121.14437821102082</v>
      </c>
      <c r="F105" s="8">
        <v>109.69507028974293</v>
      </c>
      <c r="G105" s="8">
        <v>98.000345791225726</v>
      </c>
      <c r="H105" s="8">
        <v>107.85652818719446</v>
      </c>
      <c r="I105" s="8">
        <v>97.735570598992595</v>
      </c>
      <c r="J105" s="8">
        <v>129.66092972725713</v>
      </c>
      <c r="K105" s="8">
        <v>118.0119281222478</v>
      </c>
      <c r="L105" s="9">
        <v>109.60764457210946</v>
      </c>
    </row>
    <row r="106" spans="1:12">
      <c r="A106" s="59">
        <v>43312</v>
      </c>
      <c r="B106" s="8">
        <v>106.20924327995046</v>
      </c>
      <c r="C106" s="8">
        <v>179.16512891452024</v>
      </c>
      <c r="D106" s="8">
        <v>101.75761791078445</v>
      </c>
      <c r="E106" s="8">
        <v>121.06993610385801</v>
      </c>
      <c r="F106" s="8">
        <v>110.66052572005761</v>
      </c>
      <c r="G106" s="8">
        <v>103.90525277725911</v>
      </c>
      <c r="H106" s="8">
        <v>108.69143307028948</v>
      </c>
      <c r="I106" s="8">
        <v>95.002085405370721</v>
      </c>
      <c r="J106" s="8">
        <v>130.81365429698667</v>
      </c>
      <c r="K106" s="8">
        <v>118.7651612305125</v>
      </c>
      <c r="L106" s="9">
        <v>111.00068238080701</v>
      </c>
    </row>
    <row r="107" spans="1:12">
      <c r="A107" s="59">
        <v>43343</v>
      </c>
      <c r="B107" s="8">
        <v>106.49391841439122</v>
      </c>
      <c r="C107" s="8">
        <v>174.72517404640672</v>
      </c>
      <c r="D107" s="8">
        <v>104.31791266424798</v>
      </c>
      <c r="E107" s="8">
        <v>120.6909581037565</v>
      </c>
      <c r="F107" s="8">
        <v>111.69969004965043</v>
      </c>
      <c r="G107" s="8">
        <v>103.31843258886644</v>
      </c>
      <c r="H107" s="8">
        <v>108.05426881740118</v>
      </c>
      <c r="I107" s="8">
        <v>96.364978023035704</v>
      </c>
      <c r="J107" s="8">
        <v>131.39001658185146</v>
      </c>
      <c r="K107" s="8">
        <v>118.7651612305125</v>
      </c>
      <c r="L107" s="9">
        <v>111.18399100741375</v>
      </c>
    </row>
    <row r="108" spans="1:12">
      <c r="A108" s="59">
        <v>43373</v>
      </c>
      <c r="B108" s="8">
        <v>107.8651417094116</v>
      </c>
      <c r="C108" s="8">
        <v>180.1000672408791</v>
      </c>
      <c r="D108" s="8">
        <v>104.63371994661352</v>
      </c>
      <c r="E108" s="8">
        <v>121.05640117528297</v>
      </c>
      <c r="F108" s="8">
        <v>111.98994411448851</v>
      </c>
      <c r="G108" s="8">
        <v>105.61100197138082</v>
      </c>
      <c r="H108" s="8">
        <v>108.31059926396543</v>
      </c>
      <c r="I108" s="8">
        <v>95.9568802335654</v>
      </c>
      <c r="J108" s="8">
        <v>130.51861169878208</v>
      </c>
      <c r="K108" s="8">
        <v>119.23100693747007</v>
      </c>
      <c r="L108" s="9">
        <v>112.35515207462589</v>
      </c>
    </row>
    <row r="109" spans="1:12">
      <c r="A109" s="59">
        <v>43404</v>
      </c>
      <c r="B109" s="8">
        <v>108.90265817142678</v>
      </c>
      <c r="C109" s="8">
        <v>167.05286914061969</v>
      </c>
      <c r="D109" s="8">
        <v>106.53984247231986</v>
      </c>
      <c r="E109" s="8">
        <v>120.37965474653026</v>
      </c>
      <c r="F109" s="8">
        <v>113.41141779950929</v>
      </c>
      <c r="G109" s="8">
        <v>106.09061317274077</v>
      </c>
      <c r="H109" s="8">
        <v>108.68410934324477</v>
      </c>
      <c r="I109" s="8">
        <v>95.440983028008603</v>
      </c>
      <c r="J109" s="8">
        <v>131.52724569729546</v>
      </c>
      <c r="K109" s="8">
        <v>119.01083110582346</v>
      </c>
      <c r="L109" s="9">
        <v>112.76905868370579</v>
      </c>
    </row>
    <row r="110" spans="1:12">
      <c r="A110" s="59">
        <v>43434</v>
      </c>
      <c r="B110" s="8">
        <v>105.28488916800947</v>
      </c>
      <c r="C110" s="8">
        <v>159.96694739700158</v>
      </c>
      <c r="D110" s="8">
        <v>106.59623662988514</v>
      </c>
      <c r="E110" s="8">
        <v>121.9158691397989</v>
      </c>
      <c r="F110" s="8">
        <v>114.71939288642942</v>
      </c>
      <c r="G110" s="8">
        <v>103.90494358287017</v>
      </c>
      <c r="H110" s="8">
        <v>109.44577695589285</v>
      </c>
      <c r="I110" s="8">
        <v>95.25618402900318</v>
      </c>
      <c r="J110" s="8">
        <v>130.82051575275887</v>
      </c>
      <c r="K110" s="8">
        <v>119.20551289380572</v>
      </c>
      <c r="L110" s="9">
        <v>110.23785205495335</v>
      </c>
    </row>
    <row r="111" spans="1:12">
      <c r="A111" s="59">
        <v>43465</v>
      </c>
      <c r="B111" s="8">
        <v>103.13697976865383</v>
      </c>
      <c r="C111" s="8">
        <v>145.94853387551746</v>
      </c>
      <c r="D111" s="8">
        <v>107.45342782487734</v>
      </c>
      <c r="E111" s="8">
        <v>122.67382514000192</v>
      </c>
      <c r="F111" s="8">
        <v>114.89050123098075</v>
      </c>
      <c r="G111" s="8">
        <v>98.182782509851179</v>
      </c>
      <c r="H111" s="8">
        <v>109.84858194335096</v>
      </c>
      <c r="I111" s="8">
        <v>95.695081651641047</v>
      </c>
      <c r="J111" s="8">
        <v>131.69878209160044</v>
      </c>
      <c r="K111" s="8">
        <v>119.91239319540799</v>
      </c>
      <c r="L111" s="9">
        <v>108.39351280449563</v>
      </c>
    </row>
    <row r="112" spans="1:12">
      <c r="A112" s="59">
        <v>43496</v>
      </c>
      <c r="B112" s="8">
        <v>102.92307512820672</v>
      </c>
      <c r="C112" s="8">
        <v>124.33647895598919</v>
      </c>
      <c r="D112" s="8">
        <v>106.64135195593737</v>
      </c>
      <c r="E112" s="8">
        <v>124.61608739052217</v>
      </c>
      <c r="F112" s="8">
        <v>114.44848351615437</v>
      </c>
      <c r="G112" s="8">
        <v>100.67107644442186</v>
      </c>
      <c r="H112" s="8">
        <v>110.11955984400461</v>
      </c>
      <c r="I112" s="8">
        <v>94.655587282235558</v>
      </c>
      <c r="J112" s="8">
        <v>132.02127051289381</v>
      </c>
      <c r="K112" s="8">
        <v>119.94484016007169</v>
      </c>
      <c r="L112" s="9">
        <v>107.73735894688252</v>
      </c>
    </row>
    <row r="113" spans="1:12">
      <c r="A113" s="59">
        <v>43524</v>
      </c>
      <c r="B113" s="8">
        <v>103.60148921851969</v>
      </c>
      <c r="C113" s="8">
        <v>139.84467577097953</v>
      </c>
      <c r="D113" s="8">
        <v>108.36701317743481</v>
      </c>
      <c r="E113" s="8">
        <v>125.44848549788799</v>
      </c>
      <c r="F113" s="8">
        <v>114.18916534386236</v>
      </c>
      <c r="G113" s="8">
        <v>99.131340097118525</v>
      </c>
      <c r="H113" s="8">
        <v>111.47444934727282</v>
      </c>
      <c r="I113" s="8">
        <v>93.061695915813786</v>
      </c>
      <c r="J113" s="8">
        <v>135.45885985476585</v>
      </c>
      <c r="K113" s="8">
        <v>120.36665070069992</v>
      </c>
      <c r="L113" s="9">
        <v>108.90860261019337</v>
      </c>
    </row>
    <row r="114" spans="1:12">
      <c r="A114" s="59">
        <v>43555</v>
      </c>
      <c r="B114" s="8">
        <v>103.39605505089712</v>
      </c>
      <c r="C114" s="8">
        <v>179.28716334977941</v>
      </c>
      <c r="D114" s="8">
        <v>108.45724382953927</v>
      </c>
      <c r="E114" s="8">
        <v>126.28765106954134</v>
      </c>
      <c r="F114" s="8">
        <v>114.63854499814498</v>
      </c>
      <c r="G114" s="8">
        <v>96.251500269280143</v>
      </c>
      <c r="H114" s="8">
        <v>111.48909680136221</v>
      </c>
      <c r="I114" s="8">
        <v>93.415893997240843</v>
      </c>
      <c r="J114" s="8">
        <v>134.83446737949569</v>
      </c>
      <c r="K114" s="8">
        <v>121.58109423525595</v>
      </c>
      <c r="L114" s="9">
        <v>109.97297580742139</v>
      </c>
    </row>
    <row r="115" spans="1:12">
      <c r="A115" s="59">
        <v>43585</v>
      </c>
      <c r="B115" s="8">
        <v>105.49514587376292</v>
      </c>
      <c r="C115" s="8">
        <v>200.08713126062571</v>
      </c>
      <c r="D115" s="8">
        <v>108.64898396526119</v>
      </c>
      <c r="E115" s="8">
        <v>124.70406442626002</v>
      </c>
      <c r="F115" s="8">
        <v>114.90747081812444</v>
      </c>
      <c r="G115" s="8">
        <v>98.380484362846119</v>
      </c>
      <c r="H115" s="8">
        <v>111.64289506930076</v>
      </c>
      <c r="I115" s="8">
        <v>93.215695081651646</v>
      </c>
      <c r="J115" s="8">
        <v>139.66493224312424</v>
      </c>
      <c r="K115" s="8">
        <v>120.81859056565875</v>
      </c>
      <c r="L115" s="9">
        <v>112.16685804557946</v>
      </c>
    </row>
    <row r="116" spans="1:12">
      <c r="A116" s="59">
        <v>43616</v>
      </c>
      <c r="B116" s="8">
        <v>104.57600126579044</v>
      </c>
      <c r="C116" s="8">
        <v>181.97700147016957</v>
      </c>
      <c r="D116" s="8">
        <v>106.9120439122507</v>
      </c>
      <c r="E116" s="8">
        <v>124.44013331904647</v>
      </c>
      <c r="F116" s="8">
        <v>115.35590142195043</v>
      </c>
      <c r="G116" s="8">
        <v>108.41560373318552</v>
      </c>
      <c r="H116" s="8">
        <v>110.92516981892085</v>
      </c>
      <c r="I116" s="8">
        <v>94.948185697327474</v>
      </c>
      <c r="J116" s="8">
        <v>137.34576019212076</v>
      </c>
      <c r="K116" s="8">
        <v>120.58914417267965</v>
      </c>
      <c r="L116" s="9">
        <v>111.2773028964982</v>
      </c>
    </row>
    <row r="117" spans="1:12">
      <c r="A117" s="59">
        <v>43646</v>
      </c>
      <c r="B117" s="8">
        <v>101.95734168368286</v>
      </c>
      <c r="C117" s="8">
        <v>193.71350810284923</v>
      </c>
      <c r="D117" s="8">
        <v>106.90076508073764</v>
      </c>
      <c r="E117" s="8">
        <v>123.36410649732967</v>
      </c>
      <c r="F117" s="8">
        <v>115.25305579208772</v>
      </c>
      <c r="G117" s="8">
        <v>114.80651987849747</v>
      </c>
      <c r="H117" s="8">
        <v>111.51839170954099</v>
      </c>
      <c r="I117" s="8">
        <v>93.369694247489491</v>
      </c>
      <c r="J117" s="8">
        <v>136.4126022071016</v>
      </c>
      <c r="K117" s="8">
        <v>120.17428655305079</v>
      </c>
      <c r="L117" s="9">
        <v>110.15306668596152</v>
      </c>
    </row>
    <row r="118" spans="1:12">
      <c r="A118" s="59">
        <v>43677</v>
      </c>
      <c r="B118" s="8">
        <v>102.64660598983605</v>
      </c>
      <c r="C118" s="8">
        <v>206.36132349968025</v>
      </c>
      <c r="D118" s="8">
        <v>107.25040885764234</v>
      </c>
      <c r="E118" s="8">
        <v>124.73790174769765</v>
      </c>
      <c r="F118" s="8">
        <v>118.11313588196649</v>
      </c>
      <c r="G118" s="8">
        <v>121.89438427072929</v>
      </c>
      <c r="H118" s="8">
        <v>111.56233407180915</v>
      </c>
      <c r="I118" s="8">
        <v>93.693092495748985</v>
      </c>
      <c r="J118" s="8">
        <v>136.43318657441822</v>
      </c>
      <c r="K118" s="8">
        <v>120.90202561765115</v>
      </c>
      <c r="L118" s="9">
        <v>111.48006026679111</v>
      </c>
    </row>
    <row r="119" spans="1:12">
      <c r="A119" s="59">
        <v>43708</v>
      </c>
      <c r="B119" s="8">
        <v>101.06750495005788</v>
      </c>
      <c r="C119" s="8">
        <v>195.49411830650297</v>
      </c>
      <c r="D119" s="8">
        <v>106.44961182021542</v>
      </c>
      <c r="E119" s="8">
        <v>124.50104049763421</v>
      </c>
      <c r="F119" s="8">
        <v>121.38598675306989</v>
      </c>
      <c r="G119" s="8">
        <v>132.46437403780834</v>
      </c>
      <c r="H119" s="8">
        <v>111.97978651335664</v>
      </c>
      <c r="I119" s="8">
        <v>94.147390034970641</v>
      </c>
      <c r="J119" s="8">
        <v>135.89113156841444</v>
      </c>
      <c r="K119" s="8">
        <v>121.02486055530662</v>
      </c>
      <c r="L119" s="9">
        <v>110.65030755554743</v>
      </c>
    </row>
    <row r="120" spans="1:12">
      <c r="A120" s="59">
        <v>43738</v>
      </c>
      <c r="B120" s="8">
        <v>99.367390827132112</v>
      </c>
      <c r="C120" s="8">
        <v>155.0791931574189</v>
      </c>
      <c r="D120" s="8">
        <v>106.04357388574543</v>
      </c>
      <c r="E120" s="8">
        <v>125.65827689080132</v>
      </c>
      <c r="F120" s="8">
        <v>124.08964379784877</v>
      </c>
      <c r="G120" s="8">
        <v>133.16811061660152</v>
      </c>
      <c r="H120" s="8">
        <v>113.15890656755222</v>
      </c>
      <c r="I120" s="8">
        <v>94.386088742019311</v>
      </c>
      <c r="J120" s="8">
        <v>136.75567499571159</v>
      </c>
      <c r="K120" s="8">
        <v>120.92056674031613</v>
      </c>
      <c r="L120" s="9">
        <v>108.50695719602346</v>
      </c>
    </row>
    <row r="121" spans="1:12">
      <c r="A121" s="59">
        <v>43769</v>
      </c>
      <c r="B121" s="8">
        <v>97.440516168161039</v>
      </c>
      <c r="C121" s="8">
        <v>166.24170379189539</v>
      </c>
      <c r="D121" s="8">
        <v>105.34428633193602</v>
      </c>
      <c r="E121" s="8">
        <v>125.72595153367659</v>
      </c>
      <c r="F121" s="8">
        <v>123.07989499518489</v>
      </c>
      <c r="G121" s="8">
        <v>140.16415041548339</v>
      </c>
      <c r="H121" s="8">
        <v>112.18485087060806</v>
      </c>
      <c r="I121" s="8">
        <v>95.425583111424814</v>
      </c>
      <c r="J121" s="8">
        <v>137.49671221910916</v>
      </c>
      <c r="K121" s="8">
        <v>121.21722470295576</v>
      </c>
      <c r="L121" s="9">
        <v>107.96047077914925</v>
      </c>
    </row>
    <row r="122" spans="1:12">
      <c r="A122" s="59">
        <v>43799</v>
      </c>
      <c r="B122" s="8">
        <v>96.719537878267602</v>
      </c>
      <c r="C122" s="8">
        <v>140.1241200992738</v>
      </c>
      <c r="D122" s="8">
        <v>104.61116228358742</v>
      </c>
      <c r="E122" s="8">
        <v>126.26058121239123</v>
      </c>
      <c r="F122" s="8">
        <v>122.49856010635524</v>
      </c>
      <c r="G122" s="8">
        <v>135.31100745294432</v>
      </c>
      <c r="H122" s="8">
        <v>111.1961477195745</v>
      </c>
      <c r="I122" s="8">
        <v>97.481471975360137</v>
      </c>
      <c r="J122" s="8">
        <v>138.03190576934074</v>
      </c>
      <c r="K122" s="8">
        <v>120.99704887130916</v>
      </c>
      <c r="L122" s="9">
        <v>106.4595303378722</v>
      </c>
    </row>
    <row r="123" spans="1:12">
      <c r="A123" s="59">
        <v>43830</v>
      </c>
      <c r="B123" s="8">
        <v>96.730114495764525</v>
      </c>
      <c r="C123" s="8">
        <v>169.31602735467143</v>
      </c>
      <c r="D123" s="8">
        <v>104.70139293569186</v>
      </c>
      <c r="E123" s="8">
        <v>125.83423096227703</v>
      </c>
      <c r="F123" s="8">
        <v>121.50204687919403</v>
      </c>
      <c r="G123" s="8">
        <v>129.32581497478401</v>
      </c>
      <c r="H123" s="8">
        <v>112.1335847812952</v>
      </c>
      <c r="I123" s="8">
        <v>96.819275562257374</v>
      </c>
      <c r="J123" s="8">
        <v>138.11424323860712</v>
      </c>
      <c r="K123" s="8">
        <v>120.35042721836807</v>
      </c>
      <c r="L123" s="9">
        <v>107.00868526146193</v>
      </c>
    </row>
    <row r="124" spans="1:12">
      <c r="A124" s="59">
        <v>43861</v>
      </c>
      <c r="B124" s="8">
        <v>95.105684049297707</v>
      </c>
      <c r="C124" s="8">
        <v>126.34399495697544</v>
      </c>
      <c r="D124" s="8">
        <v>103.57350978438633</v>
      </c>
      <c r="E124" s="8">
        <v>126.55834964104241</v>
      </c>
      <c r="F124" s="8">
        <v>118.17380974978994</v>
      </c>
      <c r="G124" s="8">
        <v>129.29116706962975</v>
      </c>
      <c r="H124" s="8">
        <v>113.17355402164161</v>
      </c>
      <c r="I124" s="8">
        <v>98.744265135230521</v>
      </c>
      <c r="J124" s="8">
        <v>137.75744753845274</v>
      </c>
      <c r="K124" s="8">
        <v>121.14306021229585</v>
      </c>
      <c r="L124" s="9">
        <v>104.71711286726503</v>
      </c>
    </row>
    <row r="125" spans="1:12">
      <c r="A125" s="59">
        <v>43890</v>
      </c>
      <c r="B125" s="8">
        <v>92.424556877728946</v>
      </c>
      <c r="C125" s="8">
        <v>137.21730736545206</v>
      </c>
      <c r="D125" s="8">
        <v>104.99464255503131</v>
      </c>
      <c r="E125" s="8">
        <v>128.01335446286072</v>
      </c>
      <c r="F125" s="8">
        <v>115.765853705385</v>
      </c>
      <c r="G125" s="8">
        <v>129.55141661625862</v>
      </c>
      <c r="H125" s="8">
        <v>116.57908709742388</v>
      </c>
      <c r="I125" s="8">
        <v>99.92235875389008</v>
      </c>
      <c r="J125" s="8">
        <v>137.24283835553777</v>
      </c>
      <c r="K125" s="8">
        <v>121.29834211461504</v>
      </c>
      <c r="L125" s="9">
        <v>103.55977044713111</v>
      </c>
    </row>
    <row r="126" spans="1:12">
      <c r="A126" s="59">
        <v>43921</v>
      </c>
      <c r="B126" s="8">
        <v>86.115509348701607</v>
      </c>
      <c r="C126" s="8">
        <v>168.32227938291194</v>
      </c>
      <c r="D126" s="8">
        <v>102.08470402466304</v>
      </c>
      <c r="E126" s="8">
        <v>127.95244728427298</v>
      </c>
      <c r="F126" s="8">
        <v>112.72461681527092</v>
      </c>
      <c r="G126" s="8">
        <v>148.14966893732378</v>
      </c>
      <c r="H126" s="8">
        <v>113.36397092480364</v>
      </c>
      <c r="I126" s="8">
        <v>98.474766595014273</v>
      </c>
      <c r="J126" s="8">
        <v>138.6974669792441</v>
      </c>
      <c r="K126" s="8">
        <v>120.18587475471639</v>
      </c>
      <c r="L126" s="9">
        <v>101.03396234860321</v>
      </c>
    </row>
    <row r="127" spans="1:12">
      <c r="A127" s="59">
        <v>43951</v>
      </c>
      <c r="B127" s="8">
        <v>67.946817536272462</v>
      </c>
      <c r="C127" s="8">
        <v>118.29669477638355</v>
      </c>
      <c r="D127" s="8">
        <v>92.3172359343572</v>
      </c>
      <c r="E127" s="8">
        <v>113.61895792329079</v>
      </c>
      <c r="F127" s="8">
        <v>112.47499642999145</v>
      </c>
      <c r="G127" s="8">
        <v>153.62356249618674</v>
      </c>
      <c r="H127" s="8">
        <v>101.45559075013274</v>
      </c>
      <c r="I127" s="8">
        <v>86.724630241586198</v>
      </c>
      <c r="J127" s="8">
        <v>94.935102064154606</v>
      </c>
      <c r="K127" s="8">
        <v>109.83992830765902</v>
      </c>
      <c r="L127" s="9">
        <v>83.584478016293261</v>
      </c>
    </row>
    <row r="128" spans="1:12">
      <c r="A128" s="59">
        <v>43982</v>
      </c>
      <c r="B128" s="8">
        <v>58.518300975627746</v>
      </c>
      <c r="C128" s="8">
        <v>107.27489495884079</v>
      </c>
      <c r="D128" s="8">
        <v>87.365828900125948</v>
      </c>
      <c r="E128" s="8">
        <v>113.84905170906671</v>
      </c>
      <c r="F128" s="8">
        <v>113.0567205463869</v>
      </c>
      <c r="G128" s="8">
        <v>157.5638267913568</v>
      </c>
      <c r="H128" s="8">
        <v>96.614607173590642</v>
      </c>
      <c r="I128" s="8">
        <v>88.718919439186365</v>
      </c>
      <c r="J128" s="8">
        <v>110.42140774200927</v>
      </c>
      <c r="K128" s="8">
        <v>106.59523184128798</v>
      </c>
      <c r="L128" s="9">
        <v>77.575641587648008</v>
      </c>
    </row>
    <row r="129" spans="1:12">
      <c r="A129" s="59">
        <v>44012</v>
      </c>
      <c r="B129" s="8">
        <v>56.286928324318495</v>
      </c>
      <c r="C129" s="8">
        <v>149.44737321850482</v>
      </c>
      <c r="D129" s="8">
        <v>82.718950316747183</v>
      </c>
      <c r="E129" s="8">
        <v>116.97562020990418</v>
      </c>
      <c r="F129" s="8">
        <v>114.02297472910026</v>
      </c>
      <c r="G129" s="8">
        <v>157.13348369951521</v>
      </c>
      <c r="H129" s="8">
        <v>95.127890583517953</v>
      </c>
      <c r="I129" s="8">
        <v>89.727613975424305</v>
      </c>
      <c r="J129" s="8">
        <v>118.17485276459489</v>
      </c>
      <c r="K129" s="8">
        <v>105.60559941904482</v>
      </c>
      <c r="L129" s="9">
        <v>77.546861357930993</v>
      </c>
    </row>
    <row r="130" spans="1:12">
      <c r="A130" s="59">
        <v>44043</v>
      </c>
      <c r="B130" s="8">
        <v>54.659804748100875</v>
      </c>
      <c r="C130" s="8">
        <v>174.29702579568203</v>
      </c>
      <c r="D130" s="8">
        <v>78.579619151455915</v>
      </c>
      <c r="E130" s="8">
        <v>116.09584985252567</v>
      </c>
      <c r="F130" s="8">
        <v>112.36985674534702</v>
      </c>
      <c r="G130" s="8">
        <v>161.91103087112481</v>
      </c>
      <c r="H130" s="8">
        <v>93.831590896607281</v>
      </c>
      <c r="I130" s="8">
        <v>89.119317270364789</v>
      </c>
      <c r="J130" s="8">
        <v>116.68591686202755</v>
      </c>
      <c r="K130" s="8">
        <v>103.60084053089415</v>
      </c>
      <c r="L130" s="9">
        <v>76.905839997542145</v>
      </c>
    </row>
    <row r="131" spans="1:12">
      <c r="A131" s="59">
        <v>44074</v>
      </c>
      <c r="B131" s="8">
        <v>55.068535685002651</v>
      </c>
      <c r="C131" s="8">
        <v>163.6294871261909</v>
      </c>
      <c r="D131" s="8">
        <v>77.767543282515931</v>
      </c>
      <c r="E131" s="8">
        <v>117.17864413852999</v>
      </c>
      <c r="F131" s="8">
        <v>111.55730824348004</v>
      </c>
      <c r="G131" s="8">
        <v>162.2169867206382</v>
      </c>
      <c r="H131" s="8">
        <v>93.934123075232989</v>
      </c>
      <c r="I131" s="8">
        <v>90.297410889024349</v>
      </c>
      <c r="J131" s="8">
        <v>117.04957401795414</v>
      </c>
      <c r="K131" s="8">
        <v>106.35419724664328</v>
      </c>
      <c r="L131" s="9">
        <v>77.151317516413826</v>
      </c>
    </row>
    <row r="132" spans="1:12">
      <c r="A132" s="59">
        <v>44104</v>
      </c>
      <c r="B132" s="8">
        <v>54.314326068776147</v>
      </c>
      <c r="C132" s="8">
        <v>154.35680910865022</v>
      </c>
      <c r="D132" s="8">
        <v>77.948004586724821</v>
      </c>
      <c r="E132" s="8">
        <v>118.05164703162097</v>
      </c>
      <c r="F132" s="8">
        <v>111.37015237502322</v>
      </c>
      <c r="G132" s="8">
        <v>161.59107412991079</v>
      </c>
      <c r="H132" s="8">
        <v>92.850211472618412</v>
      </c>
      <c r="I132" s="8">
        <v>89.80461355834322</v>
      </c>
      <c r="J132" s="8">
        <v>118.99822745725885</v>
      </c>
      <c r="K132" s="8">
        <v>106.00655119667496</v>
      </c>
      <c r="L132" s="9">
        <v>76.417943919104303</v>
      </c>
    </row>
    <row r="133" spans="1:12">
      <c r="A133" s="59">
        <v>44105</v>
      </c>
      <c r="B133" s="8">
        <v>54.739392177783074</v>
      </c>
      <c r="C133" s="8">
        <v>152.0638493674679</v>
      </c>
      <c r="D133" s="8">
        <v>78.466830836325357</v>
      </c>
      <c r="E133" s="8">
        <v>119.56755903202702</v>
      </c>
      <c r="F133" s="8">
        <v>111.14554168468212</v>
      </c>
      <c r="G133" s="8">
        <v>159.72334749180732</v>
      </c>
      <c r="H133" s="8">
        <v>94.615229690389441</v>
      </c>
      <c r="I133" s="8">
        <v>90.343610638775701</v>
      </c>
      <c r="J133" s="8">
        <v>121.37229115443994</v>
      </c>
      <c r="K133" s="8">
        <v>107.05180698691306</v>
      </c>
      <c r="L133" s="9">
        <v>76.884945118586671</v>
      </c>
    </row>
    <row r="134" spans="1:12">
      <c r="A134" s="59">
        <v>44136</v>
      </c>
      <c r="B134" s="8">
        <v>56.33805192108845</v>
      </c>
      <c r="C134" s="8">
        <v>128.28908816277936</v>
      </c>
      <c r="D134" s="8">
        <v>77.60963964133316</v>
      </c>
      <c r="E134" s="8">
        <v>119.64200113918982</v>
      </c>
      <c r="F134" s="8">
        <v>110.94709739414273</v>
      </c>
      <c r="G134" s="8">
        <v>163.1733958661442</v>
      </c>
      <c r="H134" s="8">
        <v>94.593258509255364</v>
      </c>
      <c r="I134" s="8">
        <v>90.35901055535949</v>
      </c>
      <c r="J134" s="8">
        <v>121.77025558922752</v>
      </c>
      <c r="K134" s="8">
        <v>108.70891982509541</v>
      </c>
      <c r="L134" s="9">
        <v>77.477867134909616</v>
      </c>
    </row>
    <row r="135" spans="1:12">
      <c r="A135" s="59">
        <v>44166</v>
      </c>
      <c r="B135" s="8">
        <v>59.433636405299104</v>
      </c>
      <c r="C135" s="8">
        <v>153.00882356036351</v>
      </c>
      <c r="D135" s="8">
        <v>76.93290975054984</v>
      </c>
      <c r="E135" s="8">
        <v>120.67742317518146</v>
      </c>
      <c r="F135" s="8">
        <v>110.94712370872266</v>
      </c>
      <c r="G135" s="8">
        <v>159.94845129426332</v>
      </c>
      <c r="H135" s="8">
        <v>93.655821447534649</v>
      </c>
      <c r="I135" s="8">
        <v>91.537104174019063</v>
      </c>
      <c r="J135" s="8">
        <v>122.25055749328149</v>
      </c>
      <c r="K135" s="8">
        <v>110.08559818296997</v>
      </c>
      <c r="L135" s="9">
        <v>80.177179514348438</v>
      </c>
    </row>
    <row r="136" spans="1:12">
      <c r="A136" s="59">
        <v>44197</v>
      </c>
      <c r="B136" s="8">
        <v>62.154156487129676</v>
      </c>
      <c r="C136" s="8">
        <v>107.00643564141119</v>
      </c>
      <c r="D136" s="8">
        <v>77.237438201402341</v>
      </c>
      <c r="E136" s="8">
        <v>119.16827863906293</v>
      </c>
      <c r="F136" s="8">
        <v>110.56729015402874</v>
      </c>
      <c r="G136" s="8">
        <v>163.32322007391011</v>
      </c>
      <c r="H136" s="8">
        <v>91.956716773165866</v>
      </c>
      <c r="I136" s="8">
        <v>91.598703840354204</v>
      </c>
      <c r="J136" s="8">
        <v>125.09120018297216</v>
      </c>
      <c r="K136" s="8">
        <v>109.69623460700545</v>
      </c>
      <c r="L136" s="9">
        <v>80.677366198715191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Graphs</vt:lpstr>
      <vt:lpstr>Tables</vt:lpstr>
      <vt:lpstr>Midland Index</vt:lpstr>
      <vt:lpstr>Permian Basin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Eisenbarth</dc:creator>
  <cp:lastModifiedBy>Sara Harris</cp:lastModifiedBy>
  <dcterms:created xsi:type="dcterms:W3CDTF">2017-12-20T14:07:58Z</dcterms:created>
  <dcterms:modified xsi:type="dcterms:W3CDTF">2021-03-29T18:37:22Z</dcterms:modified>
</cp:coreProperties>
</file>