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V:\Economic Indicators\Perryman Group\2020\11 - November\"/>
    </mc:Choice>
  </mc:AlternateContent>
  <xr:revisionPtr revIDLastSave="0" documentId="8_{FCED2C04-C68C-4BDF-873E-25D80D24D005}" xr6:coauthVersionLast="46" xr6:coauthVersionMax="46" xr10:uidLastSave="{00000000-0000-0000-0000-000000000000}"/>
  <bookViews>
    <workbookView xWindow="660" yWindow="1980" windowWidth="28140" windowHeight="14220" tabRatio="923" xr2:uid="{00000000-000D-0000-FFFF-FFFF00000000}"/>
  </bookViews>
  <sheets>
    <sheet name="Contents" sheetId="7" r:id="rId1"/>
    <sheet name="Graphs" sheetId="20" state="hidden" r:id="rId2"/>
    <sheet name="Tables" sheetId="21" state="hidden" r:id="rId3"/>
    <sheet name="Midland Index" sheetId="9" r:id="rId4"/>
    <sheet name="Permian Basin Index" sheetId="2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1" i="21" l="1"/>
  <c r="A50" i="21"/>
  <c r="A49" i="21"/>
  <c r="A48" i="21"/>
  <c r="A47" i="21"/>
  <c r="A46" i="21"/>
  <c r="A45" i="21"/>
  <c r="A44" i="21"/>
  <c r="A43" i="21"/>
  <c r="A42" i="21"/>
  <c r="A41" i="21"/>
  <c r="Z114" i="20"/>
  <c r="Y114" i="20"/>
  <c r="X114" i="20"/>
  <c r="W114" i="20"/>
  <c r="V114" i="20"/>
  <c r="U114" i="20"/>
  <c r="T114" i="20"/>
  <c r="S114" i="20"/>
  <c r="R114" i="20"/>
  <c r="Q114" i="20"/>
  <c r="P114" i="20"/>
  <c r="Z113" i="20"/>
  <c r="Y113" i="20"/>
  <c r="X113" i="20"/>
  <c r="W113" i="20"/>
  <c r="V113" i="20"/>
  <c r="U113" i="20"/>
  <c r="T113" i="20"/>
  <c r="S113" i="20"/>
  <c r="R113" i="20"/>
  <c r="Q113" i="20"/>
  <c r="P113" i="20"/>
  <c r="Z112" i="20"/>
  <c r="Y112" i="20"/>
  <c r="X112" i="20"/>
  <c r="W112" i="20"/>
  <c r="V112" i="20"/>
  <c r="U112" i="20"/>
  <c r="T112" i="20"/>
  <c r="S112" i="20"/>
  <c r="R112" i="20"/>
  <c r="Q112" i="20"/>
  <c r="Z31" i="20"/>
  <c r="Y31" i="20"/>
  <c r="X31" i="20"/>
  <c r="W31" i="20"/>
  <c r="V31" i="20"/>
  <c r="U31" i="20"/>
  <c r="T31" i="20"/>
  <c r="S31" i="20"/>
  <c r="R31" i="20"/>
  <c r="Q31" i="20"/>
  <c r="Z30" i="20"/>
  <c r="Y30" i="20"/>
  <c r="X30" i="20"/>
  <c r="W30" i="20"/>
  <c r="V30" i="20"/>
  <c r="U30" i="20"/>
  <c r="T30" i="20"/>
  <c r="S30" i="20"/>
  <c r="R30" i="20"/>
  <c r="Q30" i="20"/>
  <c r="P31" i="20"/>
  <c r="P30" i="20"/>
  <c r="R29" i="20"/>
  <c r="S29" i="20"/>
  <c r="T29" i="20"/>
  <c r="U29" i="20"/>
  <c r="V29" i="20"/>
  <c r="W29" i="20"/>
  <c r="X29" i="20"/>
  <c r="Y29" i="20"/>
  <c r="Z29" i="20"/>
  <c r="Q29" i="20"/>
  <c r="A32" i="21"/>
  <c r="A9" i="21"/>
  <c r="B17" i="21"/>
  <c r="R32" i="20" l="1"/>
  <c r="V32" i="20"/>
  <c r="Z32" i="20"/>
  <c r="A5" i="21"/>
  <c r="A4" i="21"/>
  <c r="A38" i="21"/>
  <c r="A28" i="21"/>
  <c r="A27" i="21"/>
  <c r="A26" i="21"/>
  <c r="A25" i="21"/>
  <c r="A24" i="21"/>
  <c r="A23" i="21"/>
  <c r="A22" i="21"/>
  <c r="A21" i="21"/>
  <c r="A20" i="21"/>
  <c r="A19" i="21"/>
  <c r="A18" i="21"/>
  <c r="A15" i="21"/>
  <c r="C3" i="21"/>
  <c r="B40" i="21"/>
  <c r="C17" i="21"/>
  <c r="C40" i="21"/>
  <c r="B3" i="21"/>
  <c r="X115" i="20" l="1"/>
  <c r="Y115" i="20"/>
  <c r="Y32" i="20"/>
  <c r="Q32" i="20"/>
  <c r="X32" i="20"/>
  <c r="T115" i="20"/>
  <c r="S32" i="20"/>
  <c r="T32" i="20"/>
  <c r="W115" i="20"/>
  <c r="S115" i="20"/>
  <c r="U115" i="20"/>
  <c r="Q115" i="20"/>
  <c r="V115" i="20"/>
  <c r="W32" i="20"/>
  <c r="R115" i="20"/>
  <c r="Z115" i="20"/>
  <c r="U32" i="20"/>
  <c r="B48" i="21"/>
  <c r="C42" i="21"/>
  <c r="B43" i="21"/>
  <c r="B22" i="21"/>
  <c r="C25" i="21"/>
  <c r="C44" i="21"/>
  <c r="C19" i="21"/>
  <c r="B51" i="21"/>
  <c r="C41" i="21"/>
  <c r="C50" i="21"/>
  <c r="B44" i="21"/>
  <c r="C46" i="21"/>
  <c r="B46" i="21"/>
  <c r="C28" i="21"/>
  <c r="B28" i="21"/>
  <c r="C26" i="21"/>
  <c r="C48" i="21"/>
  <c r="B47" i="21"/>
  <c r="B26" i="21"/>
  <c r="C27" i="21"/>
  <c r="C23" i="21"/>
  <c r="B45" i="21"/>
  <c r="C45" i="21"/>
  <c r="C20" i="21"/>
  <c r="C21" i="21"/>
  <c r="C51" i="21"/>
  <c r="B20" i="21"/>
  <c r="C24" i="21"/>
  <c r="B27" i="21"/>
  <c r="B24" i="21"/>
  <c r="C47" i="21"/>
  <c r="C49" i="21"/>
  <c r="C18" i="21"/>
  <c r="B18" i="21"/>
  <c r="B21" i="21"/>
  <c r="B49" i="21"/>
  <c r="B23" i="21"/>
  <c r="B19" i="21"/>
  <c r="C22" i="21"/>
  <c r="B41" i="21"/>
  <c r="B50" i="21"/>
  <c r="C43" i="21"/>
  <c r="B42" i="21"/>
  <c r="B25" i="21"/>
  <c r="B12" i="21" l="1"/>
  <c r="D41" i="21"/>
  <c r="D28" i="21"/>
  <c r="B13" i="21" s="1"/>
  <c r="C4" i="21"/>
  <c r="D22" i="21"/>
  <c r="B5" i="21"/>
  <c r="D24" i="21"/>
  <c r="D50" i="21"/>
  <c r="D45" i="21"/>
  <c r="D26" i="21"/>
  <c r="D42" i="21"/>
  <c r="D25" i="21"/>
  <c r="D43" i="21"/>
  <c r="D47" i="21"/>
  <c r="D48" i="21"/>
  <c r="D46" i="21"/>
  <c r="D49" i="21"/>
  <c r="D20" i="21"/>
  <c r="D27" i="21"/>
  <c r="D23" i="21"/>
  <c r="D21" i="21"/>
  <c r="D18" i="21"/>
  <c r="D51" i="21"/>
  <c r="B36" i="21" s="1"/>
  <c r="B35" i="21"/>
  <c r="C5" i="21"/>
  <c r="D19" i="21"/>
  <c r="D44" i="21"/>
  <c r="B4" i="21"/>
  <c r="D4" i="21" l="1"/>
  <c r="D5" i="21"/>
</calcChain>
</file>

<file path=xl/sharedStrings.xml><?xml version="1.0" encoding="utf-8"?>
<sst xmlns="http://schemas.openxmlformats.org/spreadsheetml/2006/main" count="55" uniqueCount="35">
  <si>
    <t>Energy</t>
  </si>
  <si>
    <t>Retail</t>
  </si>
  <si>
    <t>Real Estate</t>
  </si>
  <si>
    <t>Construction</t>
  </si>
  <si>
    <t>Period</t>
  </si>
  <si>
    <t>The Perryman Group</t>
  </si>
  <si>
    <t>www.perrymangroup.com</t>
  </si>
  <si>
    <t>Tables</t>
  </si>
  <si>
    <t>Manufacturing</t>
  </si>
  <si>
    <t>Current Index Reading</t>
  </si>
  <si>
    <t>Industry</t>
  </si>
  <si>
    <t>RECENT RESULTS (2012=100)</t>
  </si>
  <si>
    <t>RESULTS BY INDUSTRY (2012=100)</t>
  </si>
  <si>
    <t>Change</t>
  </si>
  <si>
    <t>Region</t>
  </si>
  <si>
    <t>SUMMARY RESULTS BY REGION (2012=100)</t>
  </si>
  <si>
    <t>DIFF</t>
  </si>
  <si>
    <t>Midland Economic Index, by Industry</t>
  </si>
  <si>
    <t>Financial Services</t>
  </si>
  <si>
    <t>Professional &amp; Business Services</t>
  </si>
  <si>
    <t>Health Care</t>
  </si>
  <si>
    <t>Other Activity</t>
  </si>
  <si>
    <t>Midland Composite</t>
  </si>
  <si>
    <t>Midland</t>
  </si>
  <si>
    <t>Permian Basin</t>
  </si>
  <si>
    <t>Change from Previous Month</t>
  </si>
  <si>
    <t>MIDLAND &amp; PERMIAN BASIN INDICES</t>
  </si>
  <si>
    <t>Table 1 - Midland Economic Index, Results by Industry</t>
  </si>
  <si>
    <t>Table 2 - Permian Basin Economic Index, Results by Industry</t>
  </si>
  <si>
    <t>UPDATE HISTORICAL CHARTS MANUALLY</t>
  </si>
  <si>
    <t>Permian Basin Composite</t>
  </si>
  <si>
    <t>Permian Basin Economic Index, by Industry</t>
  </si>
  <si>
    <t>Units: 100 = 2012</t>
  </si>
  <si>
    <t>Hospitality &amp; Tourism</t>
  </si>
  <si>
    <t>Midland &amp; Permian Basin Economic Index: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</si>
</sst>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_);\(#,##0.0\)"/>
    <numFmt numFmtId="166" formatCode="\+0.0;\-0.0"/>
    <numFmt numFmtId="167" formatCode="yyyy\-mm"/>
    <numFmt numFmtId="168" formatCode="mmmm"/>
  </numFmts>
  <fonts count="23">
    <font>
      <sz val="12"/>
      <name val="Arial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2"/>
      <name val="Lato Black"/>
      <family val="2"/>
    </font>
    <font>
      <sz val="28"/>
      <name val="Lato Black"/>
      <family val="2"/>
    </font>
    <font>
      <sz val="16"/>
      <name val="Lato Black"/>
      <family val="2"/>
    </font>
    <font>
      <sz val="12"/>
      <name val="Lato"/>
      <family val="2"/>
    </font>
    <font>
      <u/>
      <sz val="12"/>
      <color theme="10"/>
      <name val="Arial"/>
      <family val="2"/>
    </font>
    <font>
      <u/>
      <sz val="12"/>
      <color theme="10"/>
      <name val="Lato"/>
      <family val="2"/>
    </font>
    <font>
      <b/>
      <sz val="12"/>
      <name val="Lato"/>
      <family val="2"/>
    </font>
    <font>
      <b/>
      <sz val="14"/>
      <name val="Lato"/>
      <family val="2"/>
    </font>
    <font>
      <sz val="11"/>
      <name val="Lato"/>
      <family val="2"/>
    </font>
    <font>
      <sz val="9"/>
      <name val="Lato"/>
      <family val="2"/>
    </font>
    <font>
      <b/>
      <sz val="11"/>
      <name val="Lato"/>
      <family val="2"/>
    </font>
    <font>
      <b/>
      <sz val="11"/>
      <color theme="0"/>
      <name val="Lato"/>
      <family val="2"/>
    </font>
    <font>
      <b/>
      <sz val="16"/>
      <color theme="0"/>
      <name val="Lato"/>
      <family val="2"/>
    </font>
    <font>
      <sz val="12"/>
      <color theme="0"/>
      <name val="Lato"/>
      <family val="2"/>
    </font>
    <font>
      <b/>
      <sz val="12"/>
      <color theme="0"/>
      <name val="Lato"/>
      <family val="2"/>
    </font>
    <font>
      <b/>
      <sz val="28"/>
      <name val="Arial"/>
      <family val="2"/>
    </font>
    <font>
      <u/>
      <sz val="12"/>
      <color theme="8"/>
      <name val="Lato"/>
      <family val="2"/>
    </font>
    <font>
      <sz val="12"/>
      <color theme="8"/>
      <name val="Lato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2" borderId="0"/>
    <xf numFmtId="0" fontId="9" fillId="2" borderId="0" applyNumberFormat="0" applyFill="0" applyBorder="0" applyAlignment="0" applyProtection="0"/>
  </cellStyleXfs>
  <cellXfs count="88">
    <xf numFmtId="0" fontId="0" fillId="2" borderId="0" xfId="0" applyNumberFormat="1"/>
    <xf numFmtId="164" fontId="0" fillId="2" borderId="0" xfId="0" applyNumberFormat="1"/>
    <xf numFmtId="164" fontId="2" fillId="3" borderId="3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164" fontId="0" fillId="3" borderId="1" xfId="0" applyNumberFormat="1" applyFill="1" applyBorder="1" applyAlignment="1">
      <alignment horizontal="right" vertical="center"/>
    </xf>
    <xf numFmtId="165" fontId="0" fillId="2" borderId="0" xfId="0" applyNumberFormat="1" applyAlignment="1">
      <alignment horizontal="right" vertical="center"/>
    </xf>
    <xf numFmtId="165" fontId="0" fillId="2" borderId="0" xfId="0" applyNumberFormat="1"/>
    <xf numFmtId="165" fontId="0" fillId="4" borderId="0" xfId="0" applyNumberFormat="1" applyFill="1" applyAlignment="1">
      <alignment horizontal="right" vertical="center"/>
    </xf>
    <xf numFmtId="0" fontId="0" fillId="0" borderId="0" xfId="0" applyNumberFormat="1" applyFill="1"/>
    <xf numFmtId="0" fontId="8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6" fillId="6" borderId="0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15" fillId="0" borderId="2" xfId="0" applyNumberFormat="1" applyFont="1" applyFill="1" applyBorder="1" applyAlignment="1">
      <alignment vertical="center"/>
    </xf>
    <xf numFmtId="164" fontId="15" fillId="0" borderId="2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right" vertical="center"/>
    </xf>
    <xf numFmtId="0" fontId="17" fillId="7" borderId="0" xfId="0" applyNumberFormat="1" applyFont="1" applyFill="1" applyBorder="1" applyAlignment="1">
      <alignment vertical="center"/>
    </xf>
    <xf numFmtId="0" fontId="18" fillId="7" borderId="0" xfId="0" applyNumberFormat="1" applyFont="1" applyFill="1" applyBorder="1" applyAlignment="1">
      <alignment vertical="center"/>
    </xf>
    <xf numFmtId="0" fontId="19" fillId="6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6" fontId="18" fillId="7" borderId="0" xfId="0" applyNumberFormat="1" applyFont="1" applyFill="1" applyBorder="1" applyAlignment="1">
      <alignment vertical="center"/>
    </xf>
    <xf numFmtId="166" fontId="19" fillId="6" borderId="0" xfId="0" applyNumberFormat="1" applyFont="1" applyFill="1" applyBorder="1" applyAlignment="1">
      <alignment horizontal="right" vertical="center"/>
    </xf>
    <xf numFmtId="166" fontId="13" fillId="0" borderId="0" xfId="0" applyNumberFormat="1" applyFont="1" applyFill="1" applyBorder="1" applyAlignment="1">
      <alignment vertical="center"/>
    </xf>
    <xf numFmtId="166" fontId="15" fillId="0" borderId="2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6" fontId="16" fillId="6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/>
    <xf numFmtId="0" fontId="0" fillId="0" borderId="0" xfId="0" applyNumberFormat="1" applyFill="1" applyAlignment="1">
      <alignment vertical="center"/>
    </xf>
    <xf numFmtId="0" fontId="8" fillId="2" borderId="5" xfId="0" applyNumberFormat="1" applyFont="1" applyBorder="1" applyAlignment="1">
      <alignment vertical="center"/>
    </xf>
    <xf numFmtId="0" fontId="8" fillId="2" borderId="3" xfId="0" applyNumberFormat="1" applyFont="1" applyBorder="1" applyAlignment="1">
      <alignment vertical="center"/>
    </xf>
    <xf numFmtId="0" fontId="8" fillId="2" borderId="6" xfId="0" applyNumberFormat="1" applyFont="1" applyBorder="1" applyAlignment="1">
      <alignment vertical="center"/>
    </xf>
    <xf numFmtId="0" fontId="8" fillId="2" borderId="9" xfId="0" applyNumberFormat="1" applyFont="1" applyBorder="1" applyAlignment="1">
      <alignment vertical="center"/>
    </xf>
    <xf numFmtId="0" fontId="8" fillId="2" borderId="0" xfId="0" applyNumberFormat="1" applyFont="1" applyBorder="1" applyAlignment="1">
      <alignment vertical="center"/>
    </xf>
    <xf numFmtId="0" fontId="8" fillId="2" borderId="10" xfId="0" applyNumberFormat="1" applyFont="1" applyBorder="1" applyAlignment="1">
      <alignment vertical="center"/>
    </xf>
    <xf numFmtId="0" fontId="0" fillId="0" borderId="4" xfId="0" applyNumberFormat="1" applyFill="1" applyBorder="1" applyAlignment="1">
      <alignment horizontal="right" vertical="center"/>
    </xf>
    <xf numFmtId="0" fontId="8" fillId="2" borderId="12" xfId="0" applyNumberFormat="1" applyFont="1" applyBorder="1" applyAlignment="1">
      <alignment vertical="center"/>
    </xf>
    <xf numFmtId="0" fontId="8" fillId="2" borderId="13" xfId="0" applyNumberFormat="1" applyFont="1" applyBorder="1" applyAlignment="1">
      <alignment vertical="center"/>
    </xf>
    <xf numFmtId="0" fontId="8" fillId="2" borderId="14" xfId="0" applyNumberFormat="1" applyFont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8" fillId="9" borderId="9" xfId="0" applyNumberFormat="1" applyFont="1" applyFill="1" applyBorder="1"/>
    <xf numFmtId="0" fontId="11" fillId="9" borderId="0" xfId="0" applyNumberFormat="1" applyFont="1" applyFill="1" applyBorder="1"/>
    <xf numFmtId="0" fontId="8" fillId="9" borderId="0" xfId="0" applyNumberFormat="1" applyFont="1" applyFill="1" applyBorder="1"/>
    <xf numFmtId="0" fontId="8" fillId="9" borderId="5" xfId="0" applyNumberFormat="1" applyFont="1" applyFill="1" applyBorder="1"/>
    <xf numFmtId="0" fontId="8" fillId="9" borderId="3" xfId="0" applyNumberFormat="1" applyFont="1" applyFill="1" applyBorder="1"/>
    <xf numFmtId="0" fontId="8" fillId="9" borderId="6" xfId="0" applyNumberFormat="1" applyFont="1" applyFill="1" applyBorder="1"/>
    <xf numFmtId="0" fontId="8" fillId="9" borderId="1" xfId="0" applyNumberFormat="1" applyFont="1" applyFill="1" applyBorder="1"/>
    <xf numFmtId="0" fontId="8" fillId="9" borderId="10" xfId="0" applyNumberFormat="1" applyFont="1" applyFill="1" applyBorder="1"/>
    <xf numFmtId="0" fontId="8" fillId="9" borderId="7" xfId="0" applyNumberFormat="1" applyFont="1" applyFill="1" applyBorder="1"/>
    <xf numFmtId="0" fontId="8" fillId="9" borderId="8" xfId="0" applyNumberFormat="1" applyFont="1" applyFill="1" applyBorder="1"/>
    <xf numFmtId="0" fontId="0" fillId="2" borderId="0" xfId="0" applyNumberFormat="1" applyAlignment="1">
      <alignment vertical="center"/>
    </xf>
    <xf numFmtId="164" fontId="1" fillId="5" borderId="2" xfId="0" applyNumberFormat="1" applyFont="1" applyFill="1" applyBorder="1" applyAlignment="1">
      <alignment horizontal="center" vertical="center" wrapText="1"/>
    </xf>
    <xf numFmtId="167" fontId="2" fillId="3" borderId="3" xfId="0" applyNumberFormat="1" applyFont="1" applyFill="1" applyBorder="1" applyAlignment="1">
      <alignment vertical="center"/>
    </xf>
    <xf numFmtId="167" fontId="3" fillId="3" borderId="1" xfId="0" applyNumberFormat="1" applyFont="1" applyFill="1" applyBorder="1" applyAlignment="1">
      <alignment vertical="center"/>
    </xf>
    <xf numFmtId="167" fontId="1" fillId="5" borderId="4" xfId="0" applyNumberFormat="1" applyFont="1" applyFill="1" applyBorder="1" applyAlignment="1">
      <alignment horizontal="center" vertical="center" wrapText="1"/>
    </xf>
    <xf numFmtId="167" fontId="0" fillId="4" borderId="0" xfId="0" applyNumberFormat="1" applyFill="1" applyAlignment="1">
      <alignment horizontal="center" vertical="center"/>
    </xf>
    <xf numFmtId="167" fontId="0" fillId="2" borderId="0" xfId="0" applyNumberFormat="1"/>
    <xf numFmtId="168" fontId="16" fillId="6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right" vertical="center"/>
    </xf>
    <xf numFmtId="166" fontId="13" fillId="0" borderId="1" xfId="0" applyNumberFormat="1" applyFont="1" applyFill="1" applyBorder="1" applyAlignment="1">
      <alignment vertical="center"/>
    </xf>
    <xf numFmtId="168" fontId="8" fillId="2" borderId="12" xfId="0" applyNumberFormat="1" applyFont="1" applyBorder="1" applyAlignment="1">
      <alignment vertical="center"/>
    </xf>
    <xf numFmtId="168" fontId="8" fillId="2" borderId="13" xfId="0" applyNumberFormat="1" applyFont="1" applyBorder="1" applyAlignment="1">
      <alignment vertical="center"/>
    </xf>
    <xf numFmtId="0" fontId="10" fillId="9" borderId="0" xfId="1" applyNumberFormat="1" applyFont="1" applyFill="1" applyBorder="1" applyAlignment="1">
      <alignment horizontal="left"/>
    </xf>
    <xf numFmtId="166" fontId="8" fillId="2" borderId="7" xfId="0" applyNumberFormat="1" applyFont="1" applyBorder="1" applyAlignment="1">
      <alignment vertical="center"/>
    </xf>
    <xf numFmtId="0" fontId="8" fillId="2" borderId="7" xfId="0" applyNumberFormat="1" applyFont="1" applyBorder="1" applyAlignment="1">
      <alignment vertical="center"/>
    </xf>
    <xf numFmtId="166" fontId="8" fillId="2" borderId="1" xfId="0" applyNumberFormat="1" applyFont="1" applyBorder="1" applyAlignment="1">
      <alignment vertical="center"/>
    </xf>
    <xf numFmtId="166" fontId="8" fillId="2" borderId="8" xfId="0" applyNumberFormat="1" applyFont="1" applyBorder="1" applyAlignment="1">
      <alignment vertical="center"/>
    </xf>
    <xf numFmtId="0" fontId="9" fillId="9" borderId="0" xfId="1" applyNumberFormat="1" applyFill="1" applyBorder="1" applyAlignment="1">
      <alignment horizontal="left"/>
    </xf>
    <xf numFmtId="0" fontId="8" fillId="3" borderId="5" xfId="0" applyNumberFormat="1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8" fillId="3" borderId="6" xfId="0" applyNumberFormat="1" applyFont="1" applyFill="1" applyBorder="1" applyAlignment="1">
      <alignment horizontal="center"/>
    </xf>
    <xf numFmtId="0" fontId="6" fillId="3" borderId="7" xfId="0" applyNumberFormat="1" applyFont="1" applyFill="1" applyBorder="1" applyAlignment="1">
      <alignment horizontal="center" vertical="top"/>
    </xf>
    <xf numFmtId="0" fontId="6" fillId="3" borderId="1" xfId="0" applyNumberFormat="1" applyFont="1" applyFill="1" applyBorder="1" applyAlignment="1">
      <alignment horizontal="center" vertical="top"/>
    </xf>
    <xf numFmtId="0" fontId="6" fillId="3" borderId="8" xfId="0" applyNumberFormat="1" applyFont="1" applyFill="1" applyBorder="1" applyAlignment="1">
      <alignment horizontal="center" vertical="top"/>
    </xf>
    <xf numFmtId="0" fontId="7" fillId="8" borderId="5" xfId="0" applyNumberFormat="1" applyFont="1" applyFill="1" applyBorder="1" applyAlignment="1">
      <alignment horizontal="center" vertical="center"/>
    </xf>
    <xf numFmtId="0" fontId="5" fillId="8" borderId="3" xfId="0" applyNumberFormat="1" applyFont="1" applyFill="1" applyBorder="1" applyAlignment="1">
      <alignment horizontal="center" vertical="center"/>
    </xf>
    <xf numFmtId="0" fontId="5" fillId="8" borderId="6" xfId="0" applyNumberFormat="1" applyFont="1" applyFill="1" applyBorder="1" applyAlignment="1">
      <alignment horizontal="center" vertical="center"/>
    </xf>
    <xf numFmtId="0" fontId="21" fillId="8" borderId="7" xfId="1" applyNumberFormat="1" applyFont="1" applyFill="1" applyBorder="1" applyAlignment="1">
      <alignment horizontal="center" vertical="center"/>
    </xf>
    <xf numFmtId="0" fontId="22" fillId="8" borderId="1" xfId="0" applyNumberFormat="1" applyFont="1" applyFill="1" applyBorder="1" applyAlignment="1">
      <alignment horizontal="center" vertical="center"/>
    </xf>
    <xf numFmtId="0" fontId="22" fillId="8" borderId="8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6" borderId="0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50621771866629E-2"/>
          <c:y val="0.21746031746031746"/>
          <c:w val="0.92434076892055894"/>
          <c:h val="0.62699266758321881"/>
        </c:manualLayout>
      </c:layout>
      <c:lineChart>
        <c:grouping val="standard"/>
        <c:varyColors val="0"/>
        <c:ser>
          <c:idx val="2"/>
          <c:order val="0"/>
          <c:tx>
            <c:strRef>
              <c:f>'Midland Index'!$L$3</c:f>
              <c:strCache>
                <c:ptCount val="1"/>
                <c:pt idx="0">
                  <c:v>Midland Composite</c:v>
                </c:pt>
              </c:strCache>
            </c:strRef>
          </c:tx>
          <c:spPr>
            <a:ln w="508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'Midland Index'!$A$4:$A$134</c:f>
              <c:numCache>
                <c:formatCode>yyyy\-mm</c:formatCode>
                <c:ptCount val="131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</c:numCache>
            </c:numRef>
          </c:cat>
          <c:val>
            <c:numRef>
              <c:f>'Midland Index'!$L$4:$L$134</c:f>
              <c:numCache>
                <c:formatCode>#,##0.0_);\(#,##0.0\)</c:formatCode>
                <c:ptCount val="131"/>
                <c:pt idx="0">
                  <c:v>72.369041299909611</c:v>
                </c:pt>
                <c:pt idx="1">
                  <c:v>73.450963248848694</c:v>
                </c:pt>
                <c:pt idx="2">
                  <c:v>75.977586364567003</c:v>
                </c:pt>
                <c:pt idx="3">
                  <c:v>78.870749917033862</c:v>
                </c:pt>
                <c:pt idx="4">
                  <c:v>76.677368825879768</c:v>
                </c:pt>
                <c:pt idx="5">
                  <c:v>79.114341197191209</c:v>
                </c:pt>
                <c:pt idx="6">
                  <c:v>79.903571202784391</c:v>
                </c:pt>
                <c:pt idx="7">
                  <c:v>80.731170209447015</c:v>
                </c:pt>
                <c:pt idx="8">
                  <c:v>80.80692314678592</c:v>
                </c:pt>
                <c:pt idx="9">
                  <c:v>82.425962462070686</c:v>
                </c:pt>
                <c:pt idx="10">
                  <c:v>83.407333412240149</c:v>
                </c:pt>
                <c:pt idx="11">
                  <c:v>84.883761056423978</c:v>
                </c:pt>
                <c:pt idx="12">
                  <c:v>85.730750779380472</c:v>
                </c:pt>
                <c:pt idx="13">
                  <c:v>86.336438563120893</c:v>
                </c:pt>
                <c:pt idx="14">
                  <c:v>90.572594154158594</c:v>
                </c:pt>
                <c:pt idx="15">
                  <c:v>92.658971354872534</c:v>
                </c:pt>
                <c:pt idx="16">
                  <c:v>93.04032940646438</c:v>
                </c:pt>
                <c:pt idx="17">
                  <c:v>92.769736897840545</c:v>
                </c:pt>
                <c:pt idx="18">
                  <c:v>94.444028672040602</c:v>
                </c:pt>
                <c:pt idx="19">
                  <c:v>93.086458001481788</c:v>
                </c:pt>
                <c:pt idx="20">
                  <c:v>93.032121634477235</c:v>
                </c:pt>
                <c:pt idx="21">
                  <c:v>93.013034587853213</c:v>
                </c:pt>
                <c:pt idx="22">
                  <c:v>96.044963767014039</c:v>
                </c:pt>
                <c:pt idx="23">
                  <c:v>96.145132095451302</c:v>
                </c:pt>
                <c:pt idx="24">
                  <c:v>96.852235883012298</c:v>
                </c:pt>
                <c:pt idx="25">
                  <c:v>98.034582842710549</c:v>
                </c:pt>
                <c:pt idx="26">
                  <c:v>99.52508383938445</c:v>
                </c:pt>
                <c:pt idx="27">
                  <c:v>100.39686209570691</c:v>
                </c:pt>
                <c:pt idx="28">
                  <c:v>100.80870302211011</c:v>
                </c:pt>
                <c:pt idx="29">
                  <c:v>99.236969919107864</c:v>
                </c:pt>
                <c:pt idx="30">
                  <c:v>100.81038747287539</c:v>
                </c:pt>
                <c:pt idx="31">
                  <c:v>102.86550577020655</c:v>
                </c:pt>
                <c:pt idx="32">
                  <c:v>101.8773233410527</c:v>
                </c:pt>
                <c:pt idx="33">
                  <c:v>100.86847734988332</c:v>
                </c:pt>
                <c:pt idx="34">
                  <c:v>99.595860950071895</c:v>
                </c:pt>
                <c:pt idx="35">
                  <c:v>99.165498138086164</c:v>
                </c:pt>
                <c:pt idx="36">
                  <c:v>100.51544539153603</c:v>
                </c:pt>
                <c:pt idx="37">
                  <c:v>100.82561134699982</c:v>
                </c:pt>
                <c:pt idx="38">
                  <c:v>100.78077097101114</c:v>
                </c:pt>
                <c:pt idx="39">
                  <c:v>101.34039370876577</c:v>
                </c:pt>
                <c:pt idx="40">
                  <c:v>102.39915015300147</c:v>
                </c:pt>
                <c:pt idx="41">
                  <c:v>103.25770552899925</c:v>
                </c:pt>
                <c:pt idx="42">
                  <c:v>105.44579869953205</c:v>
                </c:pt>
                <c:pt idx="43">
                  <c:v>106.82668103352852</c:v>
                </c:pt>
                <c:pt idx="44">
                  <c:v>106.73438307826228</c:v>
                </c:pt>
                <c:pt idx="45">
                  <c:v>105.48132662333252</c:v>
                </c:pt>
                <c:pt idx="46">
                  <c:v>104.7233055633816</c:v>
                </c:pt>
                <c:pt idx="47">
                  <c:v>106.16853028598666</c:v>
                </c:pt>
                <c:pt idx="48">
                  <c:v>106.61223432155775</c:v>
                </c:pt>
                <c:pt idx="49">
                  <c:v>108.54857669171317</c:v>
                </c:pt>
                <c:pt idx="50">
                  <c:v>109.5019250901552</c:v>
                </c:pt>
                <c:pt idx="51">
                  <c:v>113.0968977575513</c:v>
                </c:pt>
                <c:pt idx="52">
                  <c:v>114.28381497511654</c:v>
                </c:pt>
                <c:pt idx="53">
                  <c:v>117.07143906067057</c:v>
                </c:pt>
                <c:pt idx="54">
                  <c:v>116.90126611390359</c:v>
                </c:pt>
                <c:pt idx="55">
                  <c:v>115.88698186878959</c:v>
                </c:pt>
                <c:pt idx="56">
                  <c:v>115.50651471910712</c:v>
                </c:pt>
                <c:pt idx="57">
                  <c:v>115.25162422973987</c:v>
                </c:pt>
                <c:pt idx="58">
                  <c:v>113.18968320184305</c:v>
                </c:pt>
                <c:pt idx="59">
                  <c:v>108.90790867624548</c:v>
                </c:pt>
                <c:pt idx="60">
                  <c:v>102.1254086832441</c:v>
                </c:pt>
                <c:pt idx="61">
                  <c:v>97.259373846764419</c:v>
                </c:pt>
                <c:pt idx="62">
                  <c:v>93.93561951828967</c:v>
                </c:pt>
                <c:pt idx="63">
                  <c:v>92.225738592295571</c:v>
                </c:pt>
                <c:pt idx="64">
                  <c:v>92.362943793488</c:v>
                </c:pt>
                <c:pt idx="65">
                  <c:v>92.385563961917583</c:v>
                </c:pt>
                <c:pt idx="66">
                  <c:v>90.077042844419864</c:v>
                </c:pt>
                <c:pt idx="67">
                  <c:v>87.916987672225758</c:v>
                </c:pt>
                <c:pt idx="68">
                  <c:v>87.863808763796726</c:v>
                </c:pt>
                <c:pt idx="69">
                  <c:v>86.690660055614458</c:v>
                </c:pt>
                <c:pt idx="70">
                  <c:v>84.967759953188917</c:v>
                </c:pt>
                <c:pt idx="71">
                  <c:v>83.637611664580888</c:v>
                </c:pt>
                <c:pt idx="72">
                  <c:v>80.82257863170291</c:v>
                </c:pt>
                <c:pt idx="73">
                  <c:v>79.16767775142857</c:v>
                </c:pt>
                <c:pt idx="74">
                  <c:v>80.278791153892882</c:v>
                </c:pt>
                <c:pt idx="75">
                  <c:v>78.798706613079474</c:v>
                </c:pt>
                <c:pt idx="76">
                  <c:v>80.049241221514265</c:v>
                </c:pt>
                <c:pt idx="77">
                  <c:v>80.968374746946651</c:v>
                </c:pt>
                <c:pt idx="78">
                  <c:v>80.540222893947046</c:v>
                </c:pt>
                <c:pt idx="79">
                  <c:v>81.927186453855299</c:v>
                </c:pt>
                <c:pt idx="80">
                  <c:v>82.245945794522086</c:v>
                </c:pt>
                <c:pt idx="81">
                  <c:v>83.424281363575602</c:v>
                </c:pt>
                <c:pt idx="82">
                  <c:v>83.315336657312486</c:v>
                </c:pt>
                <c:pt idx="83">
                  <c:v>86.058342366881902</c:v>
                </c:pt>
                <c:pt idx="84">
                  <c:v>87.361062951803973</c:v>
                </c:pt>
                <c:pt idx="85">
                  <c:v>89.029170376473473</c:v>
                </c:pt>
                <c:pt idx="86">
                  <c:v>90.561751744832506</c:v>
                </c:pt>
                <c:pt idx="87">
                  <c:v>92.777250975532837</c:v>
                </c:pt>
                <c:pt idx="88">
                  <c:v>94.586268631018214</c:v>
                </c:pt>
                <c:pt idx="89">
                  <c:v>96.347259067186499</c:v>
                </c:pt>
                <c:pt idx="90">
                  <c:v>97.341161972263578</c:v>
                </c:pt>
                <c:pt idx="91">
                  <c:v>98.691839025256144</c:v>
                </c:pt>
                <c:pt idx="92">
                  <c:v>100.00985290102123</c:v>
                </c:pt>
                <c:pt idx="93">
                  <c:v>101.33524255017973</c:v>
                </c:pt>
                <c:pt idx="94">
                  <c:v>103.16008952680319</c:v>
                </c:pt>
                <c:pt idx="95">
                  <c:v>105.06264724253006</c:v>
                </c:pt>
                <c:pt idx="96">
                  <c:v>107.17718251095582</c:v>
                </c:pt>
                <c:pt idx="97">
                  <c:v>109.9355087781735</c:v>
                </c:pt>
                <c:pt idx="98">
                  <c:v>112.12990245839998</c:v>
                </c:pt>
                <c:pt idx="99">
                  <c:v>115.13326411624332</c:v>
                </c:pt>
                <c:pt idx="100">
                  <c:v>118.81929347721319</c:v>
                </c:pt>
                <c:pt idx="101">
                  <c:v>120.10133469282145</c:v>
                </c:pt>
                <c:pt idx="102">
                  <c:v>121.89382411327374</c:v>
                </c:pt>
                <c:pt idx="103">
                  <c:v>122.43881803016791</c:v>
                </c:pt>
                <c:pt idx="104">
                  <c:v>123.90671161521558</c:v>
                </c:pt>
                <c:pt idx="105">
                  <c:v>124.55683122098506</c:v>
                </c:pt>
                <c:pt idx="106">
                  <c:v>122.60315376278423</c:v>
                </c:pt>
                <c:pt idx="107">
                  <c:v>120.88324827249386</c:v>
                </c:pt>
                <c:pt idx="108">
                  <c:v>120.08076896184573</c:v>
                </c:pt>
                <c:pt idx="109">
                  <c:v>121.35782876581744</c:v>
                </c:pt>
                <c:pt idx="110">
                  <c:v>122.54403407063597</c:v>
                </c:pt>
                <c:pt idx="111">
                  <c:v>124.22611605049362</c:v>
                </c:pt>
                <c:pt idx="112">
                  <c:v>123.63852936401332</c:v>
                </c:pt>
                <c:pt idx="113">
                  <c:v>122.4398635965814</c:v>
                </c:pt>
                <c:pt idx="114">
                  <c:v>123.62295636526491</c:v>
                </c:pt>
                <c:pt idx="115">
                  <c:v>123.00984984153683</c:v>
                </c:pt>
                <c:pt idx="116">
                  <c:v>121.17312160784017</c:v>
                </c:pt>
                <c:pt idx="117">
                  <c:v>121.35947279363099</c:v>
                </c:pt>
                <c:pt idx="118">
                  <c:v>120.69022750338338</c:v>
                </c:pt>
                <c:pt idx="119">
                  <c:v>121.61369392136378</c:v>
                </c:pt>
                <c:pt idx="120">
                  <c:v>119.61565398459894</c:v>
                </c:pt>
                <c:pt idx="121">
                  <c:v>118.1066455383807</c:v>
                </c:pt>
                <c:pt idx="122">
                  <c:v>115.39508323355331</c:v>
                </c:pt>
                <c:pt idx="123">
                  <c:v>98.641743958811489</c:v>
                </c:pt>
                <c:pt idx="124">
                  <c:v>93.74245423000427</c:v>
                </c:pt>
                <c:pt idx="125">
                  <c:v>94.046817117224563</c:v>
                </c:pt>
                <c:pt idx="126">
                  <c:v>94.165652957255062</c:v>
                </c:pt>
                <c:pt idx="127">
                  <c:v>94.340378726111098</c:v>
                </c:pt>
                <c:pt idx="128">
                  <c:v>93.408391549058905</c:v>
                </c:pt>
                <c:pt idx="129">
                  <c:v>94.094401764442239</c:v>
                </c:pt>
                <c:pt idx="130">
                  <c:v>94.922201329806612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85-475F-B320-4939588C8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400832"/>
        <c:axId val="129402368"/>
      </c:lineChart>
      <c:dateAx>
        <c:axId val="129400832"/>
        <c:scaling>
          <c:orientation val="minMax"/>
        </c:scaling>
        <c:delete val="0"/>
        <c:axPos val="b"/>
        <c:numFmt formatCode="yyyy" sourceLinked="0"/>
        <c:majorTickMark val="none"/>
        <c:minorTickMark val="out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29402368"/>
        <c:crosses val="autoZero"/>
        <c:auto val="1"/>
        <c:lblOffset val="100"/>
        <c:baseTimeUnit val="months"/>
        <c:majorUnit val="12"/>
        <c:majorTimeUnit val="months"/>
        <c:minorUnit val="4"/>
        <c:minorTimeUnit val="months"/>
      </c:dateAx>
      <c:valAx>
        <c:axId val="129402368"/>
        <c:scaling>
          <c:orientation val="minMax"/>
          <c:max val="160"/>
          <c:min val="40"/>
        </c:scaling>
        <c:delete val="0"/>
        <c:axPos val="l"/>
        <c:majorGridlines>
          <c:spPr>
            <a:ln w="25400"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prstDash val="dash"/>
            </a:ln>
          </c:spPr>
        </c:minorGridlines>
        <c:numFmt formatCode="0" sourceLinked="0"/>
        <c:majorTickMark val="none"/>
        <c:minorTickMark val="none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29400832"/>
        <c:crosses val="autoZero"/>
        <c:crossBetween val="between"/>
        <c:majorUnit val="60"/>
        <c:min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83594133213199E-2"/>
          <c:y val="0.21672771672771673"/>
          <c:w val="0.92524024154526885"/>
          <c:h val="0.65066874574667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Graphs!$P$30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Graphs!$Q$30:$Z$30</c:f>
              <c:numCache>
                <c:formatCode>General</c:formatCode>
                <c:ptCount val="10"/>
                <c:pt idx="0">
                  <c:v>75.268910329012243</c:v>
                </c:pt>
                <c:pt idx="1">
                  <c:v>150.059286687487</c:v>
                </c:pt>
                <c:pt idx="2">
                  <c:v>114.23881821912187</c:v>
                </c:pt>
                <c:pt idx="3">
                  <c:v>124.81384541424069</c:v>
                </c:pt>
                <c:pt idx="4">
                  <c:v>197.81143239811485</c:v>
                </c:pt>
                <c:pt idx="5">
                  <c:v>148.83671159296827</c:v>
                </c:pt>
                <c:pt idx="6">
                  <c:v>121.73613503272476</c:v>
                </c:pt>
                <c:pt idx="7">
                  <c:v>92.748552817833428</c:v>
                </c:pt>
                <c:pt idx="8">
                  <c:v>133.64085667215815</c:v>
                </c:pt>
                <c:pt idx="9">
                  <c:v>118.07100303760508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9-4880-94F2-42AB03EF3C0E}"/>
            </c:ext>
          </c:extLst>
        </c:ser>
        <c:ser>
          <c:idx val="1"/>
          <c:order val="1"/>
          <c:tx>
            <c:strRef>
              <c:f>Graphs!$P$31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Graphs!$Q$31:$Z$31</c:f>
              <c:numCache>
                <c:formatCode>General</c:formatCode>
                <c:ptCount val="10"/>
                <c:pt idx="0">
                  <c:v>76.858384738241213</c:v>
                </c:pt>
                <c:pt idx="1">
                  <c:v>122.19903672648452</c:v>
                </c:pt>
                <c:pt idx="2">
                  <c:v>113.48572256149075</c:v>
                </c:pt>
                <c:pt idx="3">
                  <c:v>125.69841354628493</c:v>
                </c:pt>
                <c:pt idx="4">
                  <c:v>201.64004956472317</c:v>
                </c:pt>
                <c:pt idx="5">
                  <c:v>153.1141287448732</c:v>
                </c:pt>
                <c:pt idx="6">
                  <c:v>121.98632993092446</c:v>
                </c:pt>
                <c:pt idx="7">
                  <c:v>92.789983082641868</c:v>
                </c:pt>
                <c:pt idx="8">
                  <c:v>132.20428336079078</c:v>
                </c:pt>
                <c:pt idx="9">
                  <c:v>119.86059982888943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9-4880-94F2-42AB03EF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134061440"/>
        <c:axId val="134075520"/>
      </c:barChart>
      <c:catAx>
        <c:axId val="134061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Lato" panose="020F0502020204030203" pitchFamily="34" charset="0"/>
              </a:defRPr>
            </a:pPr>
            <a:endParaRPr lang="en-US"/>
          </a:p>
        </c:txPr>
        <c:crossAx val="134075520"/>
        <c:crossesAt val="0"/>
        <c:auto val="1"/>
        <c:lblAlgn val="ctr"/>
        <c:lblOffset val="100"/>
        <c:noMultiLvlLbl val="0"/>
      </c:catAx>
      <c:valAx>
        <c:axId val="1340755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34061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8899104437087469E-2"/>
          <c:y val="0.19199503106983423"/>
          <c:w val="0.29920213712446769"/>
          <c:h val="7.419064604103974E-2"/>
        </c:manualLayout>
      </c:layout>
      <c:overlay val="0"/>
      <c:txPr>
        <a:bodyPr/>
        <a:lstStyle/>
        <a:p>
          <a:pPr>
            <a:defRPr sz="1800">
              <a:latin typeface="Lato" panose="020F050202020403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08859197694643E-2"/>
          <c:y val="0.14499389499389501"/>
          <c:w val="0.95412161603789747"/>
          <c:h val="0.72005582635503884"/>
        </c:manualLayout>
      </c:layout>
      <c:barChart>
        <c:barDir val="bar"/>
        <c:grouping val="clustered"/>
        <c:varyColors val="0"/>
        <c:ser>
          <c:idx val="0"/>
          <c:order val="0"/>
          <c:tx>
            <c:v>Change</c:v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090-4A58-9614-BBEF6EDC12E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2-6090-4A58-9614-BBEF6EDC12E9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4222-429B-95AB-B92655978E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090-4A58-9614-BBEF6EDC12E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222-429B-95AB-B92655978E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222-429B-95AB-B92655978E5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090-4A58-9614-BBEF6EDC12E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090-4A58-9614-BBEF6EDC12E9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B-6090-4A58-9614-BBEF6EDC12E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090-4A58-9614-BBEF6EDC12E9}"/>
              </c:ext>
            </c:extLst>
          </c:dPt>
          <c:dLbls>
            <c:dLbl>
              <c:idx val="0"/>
              <c:layout>
                <c:manualLayout>
                  <c:x val="2.7316629746039363E-3"/>
                  <c:y val="2.5437525437525437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90-4A58-9614-BBEF6EDC12E9}"/>
                </c:ext>
              </c:extLst>
            </c:dLbl>
            <c:dLbl>
              <c:idx val="6"/>
              <c:layout>
                <c:manualLayout>
                  <c:x val="1.4951628760301056E-3"/>
                  <c:y val="-2.5439528392284297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90-4A58-9614-BBEF6EDC12E9}"/>
                </c:ext>
              </c:extLst>
            </c:dLbl>
            <c:dLbl>
              <c:idx val="7"/>
              <c:layout>
                <c:manualLayout>
                  <c:x val="7.3686883806699886E-3"/>
                  <c:y val="-5.0875050875050874E-3"/>
                </c:manualLayout>
              </c:layout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90-4A58-9614-BBEF6EDC12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1"/>
              <a:lstStyle/>
              <a:p>
                <a:pPr>
                  <a:defRPr sz="1200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Graphs!$Q$32:$Z$32</c:f>
              <c:numCache>
                <c:formatCode>\+0.0;\-0.0</c:formatCode>
                <c:ptCount val="10"/>
                <c:pt idx="0">
                  <c:v>1.5894744092289699</c:v>
                </c:pt>
                <c:pt idx="1">
                  <c:v>-27.860249961002481</c:v>
                </c:pt>
                <c:pt idx="2">
                  <c:v>-0.75309565763112118</c:v>
                </c:pt>
                <c:pt idx="3">
                  <c:v>0.88456813204423668</c:v>
                </c:pt>
                <c:pt idx="4">
                  <c:v>3.8286171666083249</c:v>
                </c:pt>
                <c:pt idx="5">
                  <c:v>4.2774171519049276</c:v>
                </c:pt>
                <c:pt idx="6">
                  <c:v>0.25019489819969465</c:v>
                </c:pt>
                <c:pt idx="7">
                  <c:v>4.1430264808440143E-2</c:v>
                </c:pt>
                <c:pt idx="8">
                  <c:v>-1.4365733113673684</c:v>
                </c:pt>
                <c:pt idx="9">
                  <c:v>1.7895967912843531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22-429B-95AB-B92655978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axId val="133209472"/>
        <c:axId val="133215360"/>
      </c:barChart>
      <c:catAx>
        <c:axId val="1332094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crossAx val="133215360"/>
        <c:crosses val="autoZero"/>
        <c:auto val="1"/>
        <c:lblAlgn val="ctr"/>
        <c:lblOffset val="100"/>
        <c:noMultiLvlLbl val="0"/>
      </c:catAx>
      <c:valAx>
        <c:axId val="13321536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inorGridlines>
          <c:spPr>
            <a:ln w="15875">
              <a:prstDash val="dash"/>
            </a:ln>
          </c:spPr>
        </c:minorGridlines>
        <c:numFmt formatCode="\+0.0;\-0.0" sourceLinked="0"/>
        <c:majorTickMark val="none"/>
        <c:minorTickMark val="none"/>
        <c:tickLblPos val="low"/>
        <c:spPr>
          <a:ln w="381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33209472"/>
        <c:crosses val="autoZero"/>
        <c:crossBetween val="between"/>
        <c:minorUnit val="2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983594133213199E-2"/>
          <c:y val="0.21672771672771673"/>
          <c:w val="0.92524024154526885"/>
          <c:h val="0.650668745746673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Graphs!$P$30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Graphs!$Q$113:$Z$113</c:f>
              <c:numCache>
                <c:formatCode>General</c:formatCode>
                <c:ptCount val="10"/>
                <c:pt idx="0">
                  <c:v>67.736670806063316</c:v>
                </c:pt>
                <c:pt idx="1">
                  <c:v>156.78513393367888</c:v>
                </c:pt>
                <c:pt idx="2">
                  <c:v>98.909996885705382</c:v>
                </c:pt>
                <c:pt idx="3">
                  <c:v>121.8870389979048</c:v>
                </c:pt>
                <c:pt idx="4">
                  <c:v>114.15780738079393</c:v>
                </c:pt>
                <c:pt idx="5">
                  <c:v>161.97612066871471</c:v>
                </c:pt>
                <c:pt idx="6">
                  <c:v>106.1491825032566</c:v>
                </c:pt>
                <c:pt idx="7">
                  <c:v>93.157752878210317</c:v>
                </c:pt>
                <c:pt idx="8">
                  <c:v>125.4064831047403</c:v>
                </c:pt>
                <c:pt idx="9">
                  <c:v>111.14096132683994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9-4880-94F2-42AB03EF3C0E}"/>
            </c:ext>
          </c:extLst>
        </c:ser>
        <c:ser>
          <c:idx val="1"/>
          <c:order val="1"/>
          <c:tx>
            <c:strRef>
              <c:f>Graphs!$P$31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Graphs!$Q$29:$Z$29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Graphs!$Q$114:$Z$114</c:f>
              <c:numCache>
                <c:formatCode>General</c:formatCode>
                <c:ptCount val="10"/>
                <c:pt idx="0">
                  <c:v>69.148888484144734</c:v>
                </c:pt>
                <c:pt idx="1">
                  <c:v>129.40970839698639</c:v>
                </c:pt>
                <c:pt idx="2">
                  <c:v>98.989269839472271</c:v>
                </c:pt>
                <c:pt idx="3">
                  <c:v>122.12359474620948</c:v>
                </c:pt>
                <c:pt idx="4">
                  <c:v>116.22587228760555</c:v>
                </c:pt>
                <c:pt idx="5">
                  <c:v>166.59667683649252</c:v>
                </c:pt>
                <c:pt idx="6">
                  <c:v>105.46986279689801</c:v>
                </c:pt>
                <c:pt idx="7">
                  <c:v>92.772708020484387</c:v>
                </c:pt>
                <c:pt idx="8">
                  <c:v>124.86335980200062</c:v>
                </c:pt>
                <c:pt idx="9">
                  <c:v>111.7329977432466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9-4880-94F2-42AB03EF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axId val="133267456"/>
        <c:axId val="133268992"/>
      </c:barChart>
      <c:catAx>
        <c:axId val="133267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Lato" panose="020F0502020204030203" pitchFamily="34" charset="0"/>
              </a:defRPr>
            </a:pPr>
            <a:endParaRPr lang="en-US"/>
          </a:p>
        </c:txPr>
        <c:crossAx val="133268992"/>
        <c:crossesAt val="0"/>
        <c:auto val="1"/>
        <c:lblAlgn val="ctr"/>
        <c:lblOffset val="100"/>
        <c:noMultiLvlLbl val="0"/>
      </c:catAx>
      <c:valAx>
        <c:axId val="133268992"/>
        <c:scaling>
          <c:orientation val="minMax"/>
          <c:max val="20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33267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8899104437087469E-2"/>
          <c:y val="0.19199503106983423"/>
          <c:w val="0.28010491542436983"/>
          <c:h val="7.419064604103974E-2"/>
        </c:manualLayout>
      </c:layout>
      <c:overlay val="0"/>
      <c:txPr>
        <a:bodyPr/>
        <a:lstStyle/>
        <a:p>
          <a:pPr>
            <a:defRPr sz="1800">
              <a:latin typeface="Lato" panose="020F050202020403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908859197694643E-2"/>
          <c:y val="0.14499389499389501"/>
          <c:w val="0.95412161603789747"/>
          <c:h val="0.72005582635503884"/>
        </c:manualLayout>
      </c:layout>
      <c:barChart>
        <c:barDir val="bar"/>
        <c:grouping val="clustered"/>
        <c:varyColors val="0"/>
        <c:ser>
          <c:idx val="0"/>
          <c:order val="0"/>
          <c:tx>
            <c:v>Change</c:v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A6E-4125-892A-29932FC5DDA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2-6A6E-4125-892A-29932FC5DDA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22-429B-95AB-B92655978E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A6E-4125-892A-29932FC5DDA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222-429B-95AB-B92655978E5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222-429B-95AB-B92655978E53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8-6A6E-4125-892A-29932FC5DDA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A-6A6E-4125-892A-29932FC5DDAE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>
                  <a:alpha val="65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C-6A6E-4125-892A-29932FC5DDA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A6E-4125-892A-29932FC5DDAE}"/>
              </c:ext>
            </c:extLst>
          </c:dPt>
          <c:dLbls>
            <c:numFmt formatCode="\+0.0;\-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Lato" panose="020F0502020204030203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Graphs!$Q$112:$Z$112</c:f>
              <c:strCache>
                <c:ptCount val="10"/>
                <c:pt idx="0">
                  <c:v>Energy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Retail</c:v>
                </c:pt>
                <c:pt idx="4">
                  <c:v>Financial Services</c:v>
                </c:pt>
                <c:pt idx="5">
                  <c:v>Real Estate</c:v>
                </c:pt>
                <c:pt idx="6">
                  <c:v>Professional &amp; Business Services</c:v>
                </c:pt>
                <c:pt idx="7">
                  <c:v>Health Care</c:v>
                </c:pt>
                <c:pt idx="8">
                  <c:v>Hospitality &amp; Tourism</c:v>
                </c:pt>
                <c:pt idx="9">
                  <c:v>Other Activity</c:v>
                </c:pt>
              </c:strCache>
            </c:strRef>
          </c:cat>
          <c:val>
            <c:numRef>
              <c:f>Graphs!$Q$115:$Z$115</c:f>
              <c:numCache>
                <c:formatCode>\+0.0;\-0.0</c:formatCode>
                <c:ptCount val="10"/>
                <c:pt idx="0">
                  <c:v>1.4122176780814186</c:v>
                </c:pt>
                <c:pt idx="1">
                  <c:v>-27.375425536692489</c:v>
                </c:pt>
                <c:pt idx="2">
                  <c:v>7.9272953766889032E-2</c:v>
                </c:pt>
                <c:pt idx="3">
                  <c:v>0.2365557483046814</c:v>
                </c:pt>
                <c:pt idx="4">
                  <c:v>2.0680649068116281</c:v>
                </c:pt>
                <c:pt idx="5">
                  <c:v>4.6205561677778064</c:v>
                </c:pt>
                <c:pt idx="6">
                  <c:v>-0.67931970635858363</c:v>
                </c:pt>
                <c:pt idx="7">
                  <c:v>-0.38504485772593</c:v>
                </c:pt>
                <c:pt idx="8">
                  <c:v>-0.54312330273968712</c:v>
                </c:pt>
                <c:pt idx="9">
                  <c:v>0.59203641640665694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22-429B-95AB-B92655978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"/>
        <c:axId val="136190208"/>
        <c:axId val="136192000"/>
      </c:barChart>
      <c:catAx>
        <c:axId val="1361902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one"/>
        <c:crossAx val="136192000"/>
        <c:crosses val="autoZero"/>
        <c:auto val="1"/>
        <c:lblAlgn val="ctr"/>
        <c:lblOffset val="100"/>
        <c:noMultiLvlLbl val="0"/>
      </c:catAx>
      <c:valAx>
        <c:axId val="13619200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minorGridlines>
          <c:spPr>
            <a:ln w="15875">
              <a:prstDash val="dash"/>
            </a:ln>
          </c:spPr>
        </c:minorGridlines>
        <c:numFmt formatCode="\+0.0;\-0.0" sourceLinked="0"/>
        <c:majorTickMark val="none"/>
        <c:minorTickMark val="none"/>
        <c:tickLblPos val="low"/>
        <c:spPr>
          <a:ln w="381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36190208"/>
        <c:crosses val="autoZero"/>
        <c:crossBetween val="between"/>
        <c:minorUnit val="2.5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050621771866629E-2"/>
          <c:y val="0.21746031746031746"/>
          <c:w val="0.92434076892055894"/>
          <c:h val="0.62699266758321881"/>
        </c:manualLayout>
      </c:layout>
      <c:lineChart>
        <c:grouping val="standard"/>
        <c:varyColors val="0"/>
        <c:ser>
          <c:idx val="2"/>
          <c:order val="0"/>
          <c:tx>
            <c:strRef>
              <c:f>'Permian Basin Index'!$L$3</c:f>
              <c:strCache>
                <c:ptCount val="1"/>
                <c:pt idx="0">
                  <c:v>Permian Basin Composite</c:v>
                </c:pt>
              </c:strCache>
            </c:strRef>
          </c:tx>
          <c:spPr>
            <a:ln w="508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'Permian Basin Index'!$A$4:$A$134</c:f>
              <c:numCache>
                <c:formatCode>yyyy\-mm</c:formatCode>
                <c:ptCount val="131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44105</c:v>
                </c:pt>
                <c:pt idx="130">
                  <c:v>44136</c:v>
                </c:pt>
              </c:numCache>
            </c:numRef>
          </c:cat>
          <c:val>
            <c:numRef>
              <c:f>'Permian Basin Index'!$L$4:$L$134</c:f>
              <c:numCache>
                <c:formatCode>#,##0.0_);\(#,##0.0\)</c:formatCode>
                <c:ptCount val="131"/>
                <c:pt idx="0">
                  <c:v>75.393628475318451</c:v>
                </c:pt>
                <c:pt idx="1">
                  <c:v>76.585888483947883</c:v>
                </c:pt>
                <c:pt idx="2">
                  <c:v>80.520147326930655</c:v>
                </c:pt>
                <c:pt idx="3">
                  <c:v>81.749104731678244</c:v>
                </c:pt>
                <c:pt idx="4">
                  <c:v>79.835457446229896</c:v>
                </c:pt>
                <c:pt idx="5">
                  <c:v>83.674230421799876</c:v>
                </c:pt>
                <c:pt idx="6">
                  <c:v>82.285697930344355</c:v>
                </c:pt>
                <c:pt idx="7">
                  <c:v>83.158014313289826</c:v>
                </c:pt>
                <c:pt idx="8">
                  <c:v>82.93839604554833</c:v>
                </c:pt>
                <c:pt idx="9">
                  <c:v>83.838136760316559</c:v>
                </c:pt>
                <c:pt idx="10">
                  <c:v>84.886594522247151</c:v>
                </c:pt>
                <c:pt idx="11">
                  <c:v>86.137320570313094</c:v>
                </c:pt>
                <c:pt idx="12">
                  <c:v>86.372945785014451</c:v>
                </c:pt>
                <c:pt idx="13">
                  <c:v>87.033116093343907</c:v>
                </c:pt>
                <c:pt idx="14">
                  <c:v>92.870901513629192</c:v>
                </c:pt>
                <c:pt idx="15">
                  <c:v>94.120894851306716</c:v>
                </c:pt>
                <c:pt idx="16">
                  <c:v>93.823272608341071</c:v>
                </c:pt>
                <c:pt idx="17">
                  <c:v>94.818392505415616</c:v>
                </c:pt>
                <c:pt idx="18">
                  <c:v>95.166630480921867</c:v>
                </c:pt>
                <c:pt idx="19">
                  <c:v>94.673759050929377</c:v>
                </c:pt>
                <c:pt idx="20">
                  <c:v>94.225989323779629</c:v>
                </c:pt>
                <c:pt idx="21">
                  <c:v>94.018527245752196</c:v>
                </c:pt>
                <c:pt idx="22">
                  <c:v>96.166437014710382</c:v>
                </c:pt>
                <c:pt idx="23">
                  <c:v>97.140877891660452</c:v>
                </c:pt>
                <c:pt idx="24">
                  <c:v>96.669077904049729</c:v>
                </c:pt>
                <c:pt idx="25">
                  <c:v>98.184556726253092</c:v>
                </c:pt>
                <c:pt idx="26">
                  <c:v>99.225811578288585</c:v>
                </c:pt>
                <c:pt idx="27">
                  <c:v>99.946851172165239</c:v>
                </c:pt>
                <c:pt idx="28">
                  <c:v>100.79667509267303</c:v>
                </c:pt>
                <c:pt idx="29">
                  <c:v>99.510709201054908</c:v>
                </c:pt>
                <c:pt idx="30">
                  <c:v>100.83716579421477</c:v>
                </c:pt>
                <c:pt idx="31">
                  <c:v>103.03216192595066</c:v>
                </c:pt>
                <c:pt idx="32">
                  <c:v>101.92938520523208</c:v>
                </c:pt>
                <c:pt idx="33">
                  <c:v>101.20355630652031</c:v>
                </c:pt>
                <c:pt idx="34">
                  <c:v>99.692553589933681</c:v>
                </c:pt>
                <c:pt idx="35">
                  <c:v>99.003413482214398</c:v>
                </c:pt>
                <c:pt idx="36">
                  <c:v>99.618748384862513</c:v>
                </c:pt>
                <c:pt idx="37">
                  <c:v>99.671854022627215</c:v>
                </c:pt>
                <c:pt idx="38">
                  <c:v>100.20292375470213</c:v>
                </c:pt>
                <c:pt idx="39">
                  <c:v>100.72510583711383</c:v>
                </c:pt>
                <c:pt idx="40">
                  <c:v>101.93445086411005</c:v>
                </c:pt>
                <c:pt idx="41">
                  <c:v>102.60270114322931</c:v>
                </c:pt>
                <c:pt idx="42">
                  <c:v>104.64670033993461</c:v>
                </c:pt>
                <c:pt idx="43">
                  <c:v>105.83387343578539</c:v>
                </c:pt>
                <c:pt idx="44">
                  <c:v>104.75227173235527</c:v>
                </c:pt>
                <c:pt idx="45">
                  <c:v>103.90729065326363</c:v>
                </c:pt>
                <c:pt idx="46">
                  <c:v>102.73349499526672</c:v>
                </c:pt>
                <c:pt idx="47">
                  <c:v>104.29912532131348</c:v>
                </c:pt>
                <c:pt idx="48">
                  <c:v>103.92340892448257</c:v>
                </c:pt>
                <c:pt idx="49">
                  <c:v>105.59045814382232</c:v>
                </c:pt>
                <c:pt idx="50">
                  <c:v>107.1569219349129</c:v>
                </c:pt>
                <c:pt idx="51">
                  <c:v>111.0364091574111</c:v>
                </c:pt>
                <c:pt idx="52">
                  <c:v>110.96258451552747</c:v>
                </c:pt>
                <c:pt idx="53">
                  <c:v>114.69927444169663</c:v>
                </c:pt>
                <c:pt idx="54">
                  <c:v>114.03095051766361</c:v>
                </c:pt>
                <c:pt idx="55">
                  <c:v>112.97968881334636</c:v>
                </c:pt>
                <c:pt idx="56">
                  <c:v>112.76505855273406</c:v>
                </c:pt>
                <c:pt idx="57">
                  <c:v>112.6607154666625</c:v>
                </c:pt>
                <c:pt idx="58">
                  <c:v>110.93118550974469</c:v>
                </c:pt>
                <c:pt idx="59">
                  <c:v>107.08012394974278</c:v>
                </c:pt>
                <c:pt idx="60">
                  <c:v>99.925882747099479</c:v>
                </c:pt>
                <c:pt idx="61">
                  <c:v>95.695020878327838</c:v>
                </c:pt>
                <c:pt idx="62">
                  <c:v>93.934398808910103</c:v>
                </c:pt>
                <c:pt idx="63">
                  <c:v>91.994913918116993</c:v>
                </c:pt>
                <c:pt idx="64">
                  <c:v>92.269200738303809</c:v>
                </c:pt>
                <c:pt idx="65">
                  <c:v>92.706846801377182</c:v>
                </c:pt>
                <c:pt idx="66">
                  <c:v>90.503099132614324</c:v>
                </c:pt>
                <c:pt idx="67">
                  <c:v>88.145227649380374</c:v>
                </c:pt>
                <c:pt idx="68">
                  <c:v>87.879286833639796</c:v>
                </c:pt>
                <c:pt idx="69">
                  <c:v>86.449174389848281</c:v>
                </c:pt>
                <c:pt idx="70">
                  <c:v>84.051164756674083</c:v>
                </c:pt>
                <c:pt idx="71">
                  <c:v>83.085648474202685</c:v>
                </c:pt>
                <c:pt idx="72">
                  <c:v>80.199295695126253</c:v>
                </c:pt>
                <c:pt idx="73">
                  <c:v>79.451248562582322</c:v>
                </c:pt>
                <c:pt idx="74">
                  <c:v>80.689857931062235</c:v>
                </c:pt>
                <c:pt idx="75">
                  <c:v>79.644361152026264</c:v>
                </c:pt>
                <c:pt idx="76">
                  <c:v>80.694358316689474</c:v>
                </c:pt>
                <c:pt idx="77">
                  <c:v>82.281521004841863</c:v>
                </c:pt>
                <c:pt idx="78">
                  <c:v>81.151153163093042</c:v>
                </c:pt>
                <c:pt idx="79">
                  <c:v>83.109724101416219</c:v>
                </c:pt>
                <c:pt idx="80">
                  <c:v>82.374011257476184</c:v>
                </c:pt>
                <c:pt idx="81">
                  <c:v>83.426789938465362</c:v>
                </c:pt>
                <c:pt idx="82">
                  <c:v>82.989564776175584</c:v>
                </c:pt>
                <c:pt idx="83">
                  <c:v>85.45216433046987</c:v>
                </c:pt>
                <c:pt idx="84">
                  <c:v>85.94103834457708</c:v>
                </c:pt>
                <c:pt idx="85">
                  <c:v>87.37967958300186</c:v>
                </c:pt>
                <c:pt idx="86">
                  <c:v>89.863843568728385</c:v>
                </c:pt>
                <c:pt idx="87">
                  <c:v>90.841356666357044</c:v>
                </c:pt>
                <c:pt idx="88">
                  <c:v>92.893344382072556</c:v>
                </c:pt>
                <c:pt idx="89">
                  <c:v>95.225258976821934</c:v>
                </c:pt>
                <c:pt idx="90">
                  <c:v>95.390169404864395</c:v>
                </c:pt>
                <c:pt idx="91">
                  <c:v>96.005037410868738</c:v>
                </c:pt>
                <c:pt idx="92">
                  <c:v>96.834688685211745</c:v>
                </c:pt>
                <c:pt idx="93">
                  <c:v>97.548388613567539</c:v>
                </c:pt>
                <c:pt idx="94">
                  <c:v>98.663760673467692</c:v>
                </c:pt>
                <c:pt idx="95">
                  <c:v>99.926449888494204</c:v>
                </c:pt>
                <c:pt idx="96">
                  <c:v>100.53392365893487</c:v>
                </c:pt>
                <c:pt idx="97">
                  <c:v>102.95526643899653</c:v>
                </c:pt>
                <c:pt idx="98">
                  <c:v>105.27768007191908</c:v>
                </c:pt>
                <c:pt idx="99">
                  <c:v>108.2103697569042</c:v>
                </c:pt>
                <c:pt idx="100">
                  <c:v>111.59959907964594</c:v>
                </c:pt>
                <c:pt idx="101">
                  <c:v>112.96713229155326</c:v>
                </c:pt>
                <c:pt idx="102">
                  <c:v>114.13880963393859</c:v>
                </c:pt>
                <c:pt idx="103">
                  <c:v>114.28567427749435</c:v>
                </c:pt>
                <c:pt idx="104">
                  <c:v>115.85645320505708</c:v>
                </c:pt>
                <c:pt idx="105">
                  <c:v>115.93753641275873</c:v>
                </c:pt>
                <c:pt idx="106">
                  <c:v>113.92121457601715</c:v>
                </c:pt>
                <c:pt idx="107">
                  <c:v>112.09332860471295</c:v>
                </c:pt>
                <c:pt idx="108">
                  <c:v>110.9005478728831</c:v>
                </c:pt>
                <c:pt idx="109">
                  <c:v>112.37417175473649</c:v>
                </c:pt>
                <c:pt idx="110">
                  <c:v>114.2661562999011</c:v>
                </c:pt>
                <c:pt idx="111">
                  <c:v>116.29955747005383</c:v>
                </c:pt>
                <c:pt idx="112">
                  <c:v>115.21944070295525</c:v>
                </c:pt>
                <c:pt idx="113">
                  <c:v>114.57660032991966</c:v>
                </c:pt>
                <c:pt idx="114">
                  <c:v>116.16906283212073</c:v>
                </c:pt>
                <c:pt idx="115">
                  <c:v>115.56596520871885</c:v>
                </c:pt>
                <c:pt idx="116">
                  <c:v>112.68207769609558</c:v>
                </c:pt>
                <c:pt idx="117">
                  <c:v>113.39016288031378</c:v>
                </c:pt>
                <c:pt idx="118">
                  <c:v>111.8356491279928</c:v>
                </c:pt>
                <c:pt idx="119">
                  <c:v>113.34290832511878</c:v>
                </c:pt>
                <c:pt idx="120">
                  <c:v>110.41433760354018</c:v>
                </c:pt>
                <c:pt idx="121">
                  <c:v>109.91323975640913</c:v>
                </c:pt>
                <c:pt idx="122">
                  <c:v>108.77600340338802</c:v>
                </c:pt>
                <c:pt idx="123">
                  <c:v>93.327575950964302</c:v>
                </c:pt>
                <c:pt idx="124">
                  <c:v>90.22351100210075</c:v>
                </c:pt>
                <c:pt idx="125">
                  <c:v>92.398429490881597</c:v>
                </c:pt>
                <c:pt idx="126">
                  <c:v>93.274767132290208</c:v>
                </c:pt>
                <c:pt idx="127">
                  <c:v>93.131290775594039</c:v>
                </c:pt>
                <c:pt idx="128">
                  <c:v>92.188345532662552</c:v>
                </c:pt>
                <c:pt idx="129">
                  <c:v>92.975983717880212</c:v>
                </c:pt>
                <c:pt idx="130">
                  <c:v>92.828516923836233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85-475F-B320-4939588C8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221824"/>
        <c:axId val="136223360"/>
      </c:lineChart>
      <c:dateAx>
        <c:axId val="136221824"/>
        <c:scaling>
          <c:orientation val="minMax"/>
        </c:scaling>
        <c:delete val="0"/>
        <c:axPos val="b"/>
        <c:numFmt formatCode="yyyy" sourceLinked="0"/>
        <c:majorTickMark val="none"/>
        <c:minorTickMark val="out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36223360"/>
        <c:crosses val="autoZero"/>
        <c:auto val="1"/>
        <c:lblOffset val="100"/>
        <c:baseTimeUnit val="months"/>
        <c:majorUnit val="12"/>
        <c:majorTimeUnit val="months"/>
        <c:minorUnit val="4"/>
        <c:minorTimeUnit val="months"/>
      </c:dateAx>
      <c:valAx>
        <c:axId val="136223360"/>
        <c:scaling>
          <c:orientation val="minMax"/>
          <c:max val="160"/>
          <c:min val="40"/>
        </c:scaling>
        <c:delete val="0"/>
        <c:axPos val="l"/>
        <c:majorGridlines>
          <c:spPr>
            <a:ln w="25400"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prstDash val="dash"/>
            </a:ln>
          </c:spPr>
        </c:minorGridlines>
        <c:numFmt formatCode="0" sourceLinked="0"/>
        <c:majorTickMark val="none"/>
        <c:minorTickMark val="none"/>
        <c:tickLblPos val="nextTo"/>
        <c:spPr>
          <a:ln w="25400"/>
        </c:spPr>
        <c:txPr>
          <a:bodyPr/>
          <a:lstStyle/>
          <a:p>
            <a:pPr>
              <a:defRPr sz="1200">
                <a:latin typeface="Lato" panose="020F0502020204030203" pitchFamily="34" charset="0"/>
              </a:defRPr>
            </a:pPr>
            <a:endParaRPr lang="en-US"/>
          </a:p>
        </c:txPr>
        <c:crossAx val="136221824"/>
        <c:crosses val="autoZero"/>
        <c:crossBetween val="between"/>
        <c:majorUnit val="60"/>
        <c:min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239655</xdr:colOff>
      <xdr:row>1</xdr:row>
      <xdr:rowOff>447681</xdr:rowOff>
    </xdr:from>
    <xdr:to>
      <xdr:col>9</xdr:col>
      <xdr:colOff>507873</xdr:colOff>
      <xdr:row>1</xdr:row>
      <xdr:rowOff>1438275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6855" y="638181"/>
          <a:ext cx="1030218" cy="990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178969</xdr:colOff>
      <xdr:row>27</xdr:row>
      <xdr:rowOff>33341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14</xdr:col>
      <xdr:colOff>69273</xdr:colOff>
      <xdr:row>54</xdr:row>
      <xdr:rowOff>39624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14</xdr:col>
      <xdr:colOff>91573</xdr:colOff>
      <xdr:row>82</xdr:row>
      <xdr:rowOff>39624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14</xdr:col>
      <xdr:colOff>69273</xdr:colOff>
      <xdr:row>137</xdr:row>
      <xdr:rowOff>39624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139</xdr:row>
      <xdr:rowOff>0</xdr:rowOff>
    </xdr:from>
    <xdr:to>
      <xdr:col>14</xdr:col>
      <xdr:colOff>91573</xdr:colOff>
      <xdr:row>165</xdr:row>
      <xdr:rowOff>39624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748392</xdr:colOff>
      <xdr:row>84</xdr:row>
      <xdr:rowOff>27214</xdr:rowOff>
    </xdr:from>
    <xdr:to>
      <xdr:col>14</xdr:col>
      <xdr:colOff>165361</xdr:colOff>
      <xdr:row>109</xdr:row>
      <xdr:rowOff>60555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0.00692</cdr:x>
      <cdr:y>0.01509</cdr:y>
    </cdr:from>
    <cdr:to>
      <cdr:x>0.98061</cdr:x>
      <cdr:y>0.17565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777" y="72392"/>
          <a:ext cx="9819634" cy="770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Midland</a:t>
          </a:r>
          <a:r>
            <a:rPr lang="en-US" sz="1800" baseline="0">
              <a:latin typeface="Lato Black" panose="020F0A02020204030203" pitchFamily="34" charset="0"/>
            </a:rPr>
            <a:t> Economic</a:t>
          </a:r>
          <a:r>
            <a:rPr lang="en-US" sz="1800">
              <a:latin typeface="Lato Black" panose="020F0A02020204030203" pitchFamily="34" charset="0"/>
            </a:rPr>
            <a:t> Index</a:t>
          </a:r>
          <a:r>
            <a:rPr lang="en-US" sz="1400" baseline="0">
              <a:latin typeface="Lato" panose="020F0502020204030203" pitchFamily="34" charset="0"/>
            </a:rPr>
            <a:t> 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0.00501</cdr:x>
      <cdr:y>0.01018</cdr:y>
    </cdr:from>
    <cdr:to>
      <cdr:x>0.97855</cdr:x>
      <cdr:y>0.203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9867561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aseline="0">
              <a:latin typeface="Lato Black" panose="020F0A02020204030203" pitchFamily="34" charset="0"/>
            </a:rPr>
            <a:t>Midland Economic I</a:t>
          </a:r>
          <a:r>
            <a:rPr lang="en-US" sz="1800">
              <a:latin typeface="Lato Black" panose="020F0A02020204030203" pitchFamily="34" charset="0"/>
            </a:rPr>
            <a:t>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Recent values by sector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0.0033</cdr:x>
      <cdr:y>0.93405</cdr:y>
    </cdr:from>
    <cdr:to>
      <cdr:x>0.99521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318" y="4485409"/>
          <a:ext cx="10014821" cy="31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0.00507</cdr:x>
      <cdr:y>0.01018</cdr:y>
    </cdr:from>
    <cdr:to>
      <cdr:x>0.99039</cdr:x>
      <cdr:y>0.203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9872378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Midland Economic Index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Change from previous month by sector</a:t>
          </a:r>
        </a:p>
        <a:p xmlns:a="http://schemas.openxmlformats.org/drawingml/2006/main">
          <a:endParaRPr lang="en-US" sz="1400" i="1" baseline="0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0.00501</cdr:x>
      <cdr:y>0.01018</cdr:y>
    </cdr:from>
    <cdr:to>
      <cdr:x>0.97855</cdr:x>
      <cdr:y>0.203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9867561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aseline="0">
              <a:latin typeface="Lato Black" panose="020F0A02020204030203" pitchFamily="34" charset="0"/>
            </a:rPr>
            <a:t>Permian Basin Economic I</a:t>
          </a:r>
          <a:r>
            <a:rPr lang="en-US" sz="1800">
              <a:latin typeface="Lato Black" panose="020F0A02020204030203" pitchFamily="34" charset="0"/>
            </a:rPr>
            <a:t>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Recent values by sector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0.0033</cdr:x>
      <cdr:y>0.93405</cdr:y>
    </cdr:from>
    <cdr:to>
      <cdr:x>0.99521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318" y="4485409"/>
          <a:ext cx="10014821" cy="316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0.00507</cdr:x>
      <cdr:y>0.01018</cdr:y>
    </cdr:from>
    <cdr:to>
      <cdr:x>0.99039</cdr:x>
      <cdr:y>0.203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9872378" cy="962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Permian Basin Economic Index</a:t>
          </a:r>
        </a:p>
        <a:p xmlns:a="http://schemas.openxmlformats.org/drawingml/2006/main">
          <a:r>
            <a:rPr lang="en-US" sz="1400" baseline="0">
              <a:latin typeface="Lato" panose="020F0502020204030203" pitchFamily="34" charset="0"/>
            </a:rPr>
            <a:t>Change from previous month by sector</a:t>
          </a:r>
        </a:p>
        <a:p xmlns:a="http://schemas.openxmlformats.org/drawingml/2006/main">
          <a:endParaRPr lang="en-US" sz="1400" i="1" baseline="0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0.94044</cdr:y>
    </cdr:from>
    <cdr:to>
      <cdr:x>1</cdr:x>
      <cdr:y>0.99765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4695263"/>
          <a:ext cx="10076014" cy="2856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0.00503</cdr:x>
      <cdr:y>0.02304</cdr:y>
    </cdr:from>
    <cdr:to>
      <cdr:x>0.97872</cdr:x>
      <cdr:y>0.1836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727" y="110492"/>
          <a:ext cx="9819634" cy="770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>
              <a:latin typeface="Lato Black" panose="020F0A02020204030203" pitchFamily="34" charset="0"/>
            </a:rPr>
            <a:t>Permian Basin </a:t>
          </a:r>
          <a:r>
            <a:rPr lang="en-US" sz="1800" baseline="0">
              <a:latin typeface="Lato Black" panose="020F0A02020204030203" pitchFamily="34" charset="0"/>
            </a:rPr>
            <a:t>Economic</a:t>
          </a:r>
          <a:r>
            <a:rPr lang="en-US" sz="1800">
              <a:latin typeface="Lato Black" panose="020F0A02020204030203" pitchFamily="34" charset="0"/>
            </a:rPr>
            <a:t> Index</a:t>
          </a:r>
          <a:r>
            <a:rPr lang="en-US" sz="1400" baseline="0">
              <a:latin typeface="Lato" panose="020F0502020204030203" pitchFamily="34" charset="0"/>
            </a:rPr>
            <a:t> </a:t>
          </a:r>
        </a:p>
        <a:p xmlns:a="http://schemas.openxmlformats.org/drawingml/2006/main">
          <a:r>
            <a:rPr lang="en-US" sz="1400" i="1" baseline="0">
              <a:latin typeface="Lato" panose="020F0502020204030203" pitchFamily="34" charset="0"/>
            </a:rPr>
            <a:t>(Index adjusted such that 100 represents economic status in 2012)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  <cdr:relSizeAnchor xmlns:cdr="http://schemas.openxmlformats.org/drawingml/2006/chartDrawing">
    <cdr:from>
      <cdr:x>0.00614</cdr:x>
      <cdr:y>0.9247</cdr:y>
    </cdr:from>
    <cdr:to>
      <cdr:x>0.99416</cdr:x>
      <cdr:y>0.99127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2006" y="4439122"/>
          <a:ext cx="9974036" cy="319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>
              <a:latin typeface="Lato" panose="020F0502020204030203" pitchFamily="34" charset="0"/>
            </a:rPr>
            <a:t>Source: </a:t>
          </a:r>
          <a:r>
            <a:rPr lang="en-US" sz="1200" b="0" baseline="0">
              <a:latin typeface="Lato" panose="020F0502020204030203" pitchFamily="34" charset="0"/>
            </a:rPr>
            <a:t>The Perryman Group </a:t>
          </a:r>
          <a:endParaRPr lang="en-US" sz="1200" b="1">
            <a:latin typeface="Lato" panose="020F050202020403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0.30237</cdr:y>
    </cdr:from>
    <cdr:to>
      <cdr:x>0.05001</cdr:x>
      <cdr:y>0.36387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451536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140</a:t>
          </a:r>
        </a:p>
      </cdr:txBody>
    </cdr:sp>
  </cdr:relSizeAnchor>
  <cdr:relSizeAnchor xmlns:cdr="http://schemas.openxmlformats.org/drawingml/2006/chartDrawing">
    <cdr:from>
      <cdr:x>0</cdr:x>
      <cdr:y>0.40741</cdr:y>
    </cdr:from>
    <cdr:to>
      <cdr:x>0.05001</cdr:x>
      <cdr:y>0.46892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1955800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120</a:t>
          </a:r>
        </a:p>
      </cdr:txBody>
    </cdr:sp>
  </cdr:relSizeAnchor>
  <cdr:relSizeAnchor xmlns:cdr="http://schemas.openxmlformats.org/drawingml/2006/chartDrawing">
    <cdr:from>
      <cdr:x>0</cdr:x>
      <cdr:y>0.61983</cdr:y>
    </cdr:from>
    <cdr:to>
      <cdr:x>0.05001</cdr:x>
      <cdr:y>0.68133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0" y="2975535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80</a:t>
          </a:r>
        </a:p>
      </cdr:txBody>
    </cdr:sp>
  </cdr:relSizeAnchor>
  <cdr:relSizeAnchor xmlns:cdr="http://schemas.openxmlformats.org/drawingml/2006/chartDrawing">
    <cdr:from>
      <cdr:x>0</cdr:x>
      <cdr:y>0.72253</cdr:y>
    </cdr:from>
    <cdr:to>
      <cdr:x>0.05001</cdr:x>
      <cdr:y>0.78404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0" y="3468593"/>
          <a:ext cx="504824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Lato" panose="020F0502020204030203" pitchFamily="34" charset="0"/>
            </a:rPr>
            <a:t>   60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perrymangroup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zoomScale="70" zoomScaleNormal="70" workbookViewId="0">
      <selection activeCell="A3" sqref="A3:R3"/>
    </sheetView>
  </sheetViews>
  <sheetFormatPr defaultRowHeight="15"/>
  <cols>
    <col min="1" max="3" width="1.77734375" customWidth="1"/>
    <col min="4" max="4" width="3" customWidth="1"/>
    <col min="16" max="18" width="1.77734375" customWidth="1"/>
  </cols>
  <sheetData>
    <row r="1" spans="1:18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</row>
    <row r="2" spans="1:18" ht="120.75" customHeight="1">
      <c r="A2" s="76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</row>
    <row r="3" spans="1:18" s="54" customFormat="1" ht="30" customHeight="1">
      <c r="A3" s="79" t="s">
        <v>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1"/>
    </row>
    <row r="4" spans="1:18" s="54" customFormat="1" ht="27.75" customHeight="1">
      <c r="A4" s="82" t="s">
        <v>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4"/>
    </row>
    <row r="5" spans="1:18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spans="1:18" ht="15.75">
      <c r="A6" s="44"/>
      <c r="B6" s="45" t="s">
        <v>7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51"/>
    </row>
    <row r="7" spans="1:18">
      <c r="A7" s="44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9"/>
      <c r="R7" s="51"/>
    </row>
    <row r="8" spans="1:18" ht="15.75">
      <c r="A8" s="44"/>
      <c r="B8" s="44"/>
      <c r="C8" s="45"/>
      <c r="D8" s="72" t="s">
        <v>27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67"/>
      <c r="Q8" s="51"/>
      <c r="R8" s="51"/>
    </row>
    <row r="9" spans="1:18">
      <c r="A9" s="44"/>
      <c r="B9" s="44"/>
      <c r="C9" s="46"/>
      <c r="D9" s="72" t="s">
        <v>28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46"/>
      <c r="Q9" s="51"/>
      <c r="R9" s="51"/>
    </row>
    <row r="10" spans="1:18">
      <c r="A10" s="44"/>
      <c r="B10" s="52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3"/>
      <c r="R10" s="51"/>
    </row>
    <row r="11" spans="1:18">
      <c r="A11" s="52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3"/>
    </row>
  </sheetData>
  <mergeCells count="6">
    <mergeCell ref="D9:O9"/>
    <mergeCell ref="D8:O8"/>
    <mergeCell ref="A1:R1"/>
    <mergeCell ref="A2:R2"/>
    <mergeCell ref="A3:R3"/>
    <mergeCell ref="A4:R4"/>
  </mergeCells>
  <hyperlinks>
    <hyperlink ref="A4" r:id="rId1" xr:uid="{00000000-0004-0000-0000-000000000000}"/>
    <hyperlink ref="D9:O9" location="'Permian Basin Index'!A1" display="Table 2 - Permian Basin Economic Index, Results by Industry" xr:uid="{00000000-0004-0000-0000-000001000000}"/>
    <hyperlink ref="D8:P8" location="'Frost Texas Index'!A1" display="Table 3 - Frost Texas Index" xr:uid="{00000000-0004-0000-0000-000002000000}"/>
    <hyperlink ref="D8:O8" location="'Midland Index'!A1" display="Table 1 - Midland Economic Index, Results by Industry" xr:uid="{00000000-0004-0000-0000-000003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Z115"/>
  <sheetViews>
    <sheetView topLeftCell="A19" zoomScaleNormal="100" workbookViewId="0">
      <selection activeCell="Q155" sqref="Q155"/>
    </sheetView>
  </sheetViews>
  <sheetFormatPr defaultRowHeight="15"/>
  <cols>
    <col min="1" max="15" width="8.88671875" style="10"/>
    <col min="16" max="16" width="9.6640625" style="10" customWidth="1"/>
    <col min="17" max="16384" width="8.88671875" style="10"/>
  </cols>
  <sheetData>
    <row r="1" spans="2:2" ht="35.25">
      <c r="B1" s="29" t="s">
        <v>29</v>
      </c>
    </row>
    <row r="29" spans="16:26">
      <c r="P29" s="30"/>
      <c r="Q29" s="37" t="str">
        <f>'Midland Index'!B3</f>
        <v>Energy</v>
      </c>
      <c r="R29" s="37" t="str">
        <f>'Midland Index'!C3</f>
        <v>Construction</v>
      </c>
      <c r="S29" s="37" t="str">
        <f>'Midland Index'!D3</f>
        <v>Manufacturing</v>
      </c>
      <c r="T29" s="37" t="str">
        <f>'Midland Index'!E3</f>
        <v>Retail</v>
      </c>
      <c r="U29" s="37" t="str">
        <f>'Midland Index'!F3</f>
        <v>Financial Services</v>
      </c>
      <c r="V29" s="37" t="str">
        <f>'Midland Index'!G3</f>
        <v>Real Estate</v>
      </c>
      <c r="W29" s="37" t="str">
        <f>'Midland Index'!H3</f>
        <v>Professional &amp; Business Services</v>
      </c>
      <c r="X29" s="37" t="str">
        <f>'Midland Index'!I3</f>
        <v>Health Care</v>
      </c>
      <c r="Y29" s="37" t="str">
        <f>'Midland Index'!J3</f>
        <v>Hospitality &amp; Tourism</v>
      </c>
      <c r="Z29" s="37" t="str">
        <f>'Midland Index'!K3</f>
        <v>Other Activity</v>
      </c>
    </row>
    <row r="30" spans="16:26">
      <c r="P30" s="65">
        <f>INDEX('Midland Index'!A:A, COUNTA('Midland Index'!$B:$B)-1)</f>
        <v>44135</v>
      </c>
      <c r="Q30" s="32">
        <f>INDEX('Midland Index'!B:B, COUNTA('Midland Index'!$B:$B)-1)</f>
        <v>75.268910329012243</v>
      </c>
      <c r="R30" s="32">
        <f>INDEX('Midland Index'!C:C, COUNTA('Midland Index'!$B:$B)-1)</f>
        <v>150.059286687487</v>
      </c>
      <c r="S30" s="32">
        <f>INDEX('Midland Index'!D:D, COUNTA('Midland Index'!$B:$B)-1)</f>
        <v>114.23881821912187</v>
      </c>
      <c r="T30" s="32">
        <f>INDEX('Midland Index'!E:E, COUNTA('Midland Index'!$B:$B)-1)</f>
        <v>124.81384541424069</v>
      </c>
      <c r="U30" s="32">
        <f>INDEX('Midland Index'!F:F, COUNTA('Midland Index'!$B:$B)-1)</f>
        <v>197.81143239811485</v>
      </c>
      <c r="V30" s="32">
        <f>INDEX('Midland Index'!G:G, COUNTA('Midland Index'!$B:$B)-1)</f>
        <v>148.83671159296827</v>
      </c>
      <c r="W30" s="32">
        <f>INDEX('Midland Index'!H:H, COUNTA('Midland Index'!$B:$B)-1)</f>
        <v>121.73613503272476</v>
      </c>
      <c r="X30" s="32">
        <f>INDEX('Midland Index'!I:I, COUNTA('Midland Index'!$B:$B)-1)</f>
        <v>92.748552817833428</v>
      </c>
      <c r="Y30" s="32">
        <f>INDEX('Midland Index'!J:J, COUNTA('Midland Index'!$B:$B)-1)</f>
        <v>133.64085667215815</v>
      </c>
      <c r="Z30" s="33">
        <f>INDEX('Midland Index'!K:K, COUNTA('Midland Index'!$B:$B)-1)</f>
        <v>118.07100303760508</v>
      </c>
    </row>
    <row r="31" spans="16:26">
      <c r="P31" s="66">
        <f>INDEX('Midland Index'!A:A, COUNTA('Midland Index'!$B:$B))</f>
        <v>44165</v>
      </c>
      <c r="Q31" s="35">
        <f>INDEX('Midland Index'!B:B, COUNTA('Midland Index'!$B:$B))</f>
        <v>76.858384738241213</v>
      </c>
      <c r="R31" s="35">
        <f>INDEX('Midland Index'!C:C, COUNTA('Midland Index'!$B:$B))</f>
        <v>122.19903672648452</v>
      </c>
      <c r="S31" s="35">
        <f>INDEX('Midland Index'!D:D, COUNTA('Midland Index'!$B:$B))</f>
        <v>113.48572256149075</v>
      </c>
      <c r="T31" s="35">
        <f>INDEX('Midland Index'!E:E, COUNTA('Midland Index'!$B:$B))</f>
        <v>125.69841354628493</v>
      </c>
      <c r="U31" s="35">
        <f>INDEX('Midland Index'!F:F, COUNTA('Midland Index'!$B:$B))</f>
        <v>201.64004956472317</v>
      </c>
      <c r="V31" s="35">
        <f>INDEX('Midland Index'!G:G, COUNTA('Midland Index'!$B:$B))</f>
        <v>153.1141287448732</v>
      </c>
      <c r="W31" s="35">
        <f>INDEX('Midland Index'!H:H, COUNTA('Midland Index'!$B:$B))</f>
        <v>121.98632993092446</v>
      </c>
      <c r="X31" s="35">
        <f>INDEX('Midland Index'!I:I, COUNTA('Midland Index'!$B:$B))</f>
        <v>92.789983082641868</v>
      </c>
      <c r="Y31" s="35">
        <f>INDEX('Midland Index'!J:J, COUNTA('Midland Index'!$B:$B))</f>
        <v>132.20428336079078</v>
      </c>
      <c r="Z31" s="36">
        <f>INDEX('Midland Index'!K:K, COUNTA('Midland Index'!$B:$B))</f>
        <v>119.86059982888943</v>
      </c>
    </row>
    <row r="32" spans="16:26">
      <c r="P32" s="40" t="s">
        <v>16</v>
      </c>
      <c r="Q32" s="68">
        <f>Q31-Q30</f>
        <v>1.5894744092289699</v>
      </c>
      <c r="R32" s="70">
        <f t="shared" ref="R32:Y32" si="0">R31-R30</f>
        <v>-27.860249961002481</v>
      </c>
      <c r="S32" s="70">
        <f t="shared" si="0"/>
        <v>-0.75309565763112118</v>
      </c>
      <c r="T32" s="70">
        <f t="shared" si="0"/>
        <v>0.88456813204423668</v>
      </c>
      <c r="U32" s="70">
        <f t="shared" si="0"/>
        <v>3.8286171666083249</v>
      </c>
      <c r="V32" s="70">
        <f t="shared" si="0"/>
        <v>4.2774171519049276</v>
      </c>
      <c r="W32" s="70">
        <f t="shared" si="0"/>
        <v>0.25019489819969465</v>
      </c>
      <c r="X32" s="70">
        <f t="shared" si="0"/>
        <v>4.1430264808440143E-2</v>
      </c>
      <c r="Y32" s="70">
        <f t="shared" si="0"/>
        <v>-1.4365733113673684</v>
      </c>
      <c r="Z32" s="71">
        <f>Z31-Z30</f>
        <v>1.7895967912843531</v>
      </c>
    </row>
    <row r="112" spans="16:26">
      <c r="P112" s="30"/>
      <c r="Q112" s="41" t="str">
        <f>'Permian Basin Index'!B$3</f>
        <v>Energy</v>
      </c>
      <c r="R112" s="42" t="str">
        <f>'Permian Basin Index'!C$3</f>
        <v>Construction</v>
      </c>
      <c r="S112" s="42" t="str">
        <f>'Permian Basin Index'!D$3</f>
        <v>Manufacturing</v>
      </c>
      <c r="T112" s="42" t="str">
        <f>'Permian Basin Index'!E$3</f>
        <v>Retail</v>
      </c>
      <c r="U112" s="42" t="str">
        <f>'Permian Basin Index'!F$3</f>
        <v>Financial Services</v>
      </c>
      <c r="V112" s="42" t="str">
        <f>'Permian Basin Index'!G$3</f>
        <v>Real Estate</v>
      </c>
      <c r="W112" s="42" t="str">
        <f>'Permian Basin Index'!H$3</f>
        <v>Professional &amp; Business Services</v>
      </c>
      <c r="X112" s="42" t="str">
        <f>'Permian Basin Index'!I$3</f>
        <v>Health Care</v>
      </c>
      <c r="Y112" s="42" t="str">
        <f>'Permian Basin Index'!J$3</f>
        <v>Hospitality &amp; Tourism</v>
      </c>
      <c r="Z112" s="43" t="str">
        <f>'Permian Basin Index'!K$3</f>
        <v>Other Activity</v>
      </c>
    </row>
    <row r="113" spans="16:26">
      <c r="P113" s="38">
        <f>INDEX('Permian Basin Index'!A:A, COUNTA('Permian Basin Index'!$B:$B)-1)</f>
        <v>44105</v>
      </c>
      <c r="Q113" s="31">
        <f>INDEX('Permian Basin Index'!B:B, COUNTA('Permian Basin Index'!$B:$B)-1)</f>
        <v>67.736670806063316</v>
      </c>
      <c r="R113" s="32">
        <f>INDEX('Permian Basin Index'!C:C, COUNTA('Permian Basin Index'!$B:$B)-1)</f>
        <v>156.78513393367888</v>
      </c>
      <c r="S113" s="32">
        <f>INDEX('Permian Basin Index'!D:D, COUNTA('Permian Basin Index'!$B:$B)-1)</f>
        <v>98.909996885705382</v>
      </c>
      <c r="T113" s="32">
        <f>INDEX('Permian Basin Index'!E:E, COUNTA('Permian Basin Index'!$B:$B)-1)</f>
        <v>121.8870389979048</v>
      </c>
      <c r="U113" s="32">
        <f>INDEX('Permian Basin Index'!F:F, COUNTA('Permian Basin Index'!$B:$B)-1)</f>
        <v>114.15780738079393</v>
      </c>
      <c r="V113" s="32">
        <f>INDEX('Permian Basin Index'!G:G, COUNTA('Permian Basin Index'!$B:$B)-1)</f>
        <v>161.97612066871471</v>
      </c>
      <c r="W113" s="32">
        <f>INDEX('Permian Basin Index'!H:H, COUNTA('Permian Basin Index'!$B:$B)-1)</f>
        <v>106.1491825032566</v>
      </c>
      <c r="X113" s="32">
        <f>INDEX('Permian Basin Index'!I:I, COUNTA('Permian Basin Index'!$B:$B)-1)</f>
        <v>93.157752878210317</v>
      </c>
      <c r="Y113" s="32">
        <f>INDEX('Permian Basin Index'!J:J, COUNTA('Permian Basin Index'!$B:$B)-1)</f>
        <v>125.4064831047403</v>
      </c>
      <c r="Z113" s="33">
        <f>INDEX('Permian Basin Index'!K:K, COUNTA('Permian Basin Index'!$B:$B)-1)</f>
        <v>111.14096132683994</v>
      </c>
    </row>
    <row r="114" spans="16:26">
      <c r="P114" s="39">
        <f>INDEX('Permian Basin Index'!A:A, COUNTA('Permian Basin Index'!$B:$B))</f>
        <v>44136</v>
      </c>
      <c r="Q114" s="34">
        <f>INDEX('Permian Basin Index'!B:B, COUNTA('Permian Basin Index'!$B:$B))</f>
        <v>69.148888484144734</v>
      </c>
      <c r="R114" s="35">
        <f>INDEX('Permian Basin Index'!C:C, COUNTA('Permian Basin Index'!$B:$B))</f>
        <v>129.40970839698639</v>
      </c>
      <c r="S114" s="35">
        <f>INDEX('Permian Basin Index'!D:D, COUNTA('Permian Basin Index'!$B:$B))</f>
        <v>98.989269839472271</v>
      </c>
      <c r="T114" s="35">
        <f>INDEX('Permian Basin Index'!E:E, COUNTA('Permian Basin Index'!$B:$B))</f>
        <v>122.12359474620948</v>
      </c>
      <c r="U114" s="35">
        <f>INDEX('Permian Basin Index'!F:F, COUNTA('Permian Basin Index'!$B:$B))</f>
        <v>116.22587228760555</v>
      </c>
      <c r="V114" s="35">
        <f>INDEX('Permian Basin Index'!G:G, COUNTA('Permian Basin Index'!$B:$B))</f>
        <v>166.59667683649252</v>
      </c>
      <c r="W114" s="35">
        <f>INDEX('Permian Basin Index'!H:H, COUNTA('Permian Basin Index'!$B:$B))</f>
        <v>105.46986279689801</v>
      </c>
      <c r="X114" s="35">
        <f>INDEX('Permian Basin Index'!I:I, COUNTA('Permian Basin Index'!$B:$B))</f>
        <v>92.772708020484387</v>
      </c>
      <c r="Y114" s="35">
        <f>INDEX('Permian Basin Index'!J:J, COUNTA('Permian Basin Index'!$B:$B))</f>
        <v>124.86335980200062</v>
      </c>
      <c r="Z114" s="36">
        <f>INDEX('Permian Basin Index'!K:K, COUNTA('Permian Basin Index'!$B:$B))</f>
        <v>111.7329977432466</v>
      </c>
    </row>
    <row r="115" spans="16:26">
      <c r="P115" s="69" t="s">
        <v>16</v>
      </c>
      <c r="Q115" s="68">
        <f>Q114-Q113</f>
        <v>1.4122176780814186</v>
      </c>
      <c r="R115" s="70">
        <f t="shared" ref="R115:Y115" si="1">R114-R113</f>
        <v>-27.375425536692489</v>
      </c>
      <c r="S115" s="70">
        <f t="shared" si="1"/>
        <v>7.9272953766889032E-2</v>
      </c>
      <c r="T115" s="70">
        <f t="shared" si="1"/>
        <v>0.2365557483046814</v>
      </c>
      <c r="U115" s="70">
        <f t="shared" si="1"/>
        <v>2.0680649068116281</v>
      </c>
      <c r="V115" s="70">
        <f t="shared" si="1"/>
        <v>4.6205561677778064</v>
      </c>
      <c r="W115" s="70">
        <f t="shared" si="1"/>
        <v>-0.67931970635858363</v>
      </c>
      <c r="X115" s="70">
        <f t="shared" si="1"/>
        <v>-0.38504485772593</v>
      </c>
      <c r="Y115" s="70">
        <f t="shared" si="1"/>
        <v>-0.54312330273968712</v>
      </c>
      <c r="Z115" s="71">
        <f>Z114-Z113</f>
        <v>0.59203641640665694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1"/>
  <sheetViews>
    <sheetView workbookViewId="0">
      <selection activeCell="B41" sqref="B41:D51"/>
    </sheetView>
  </sheetViews>
  <sheetFormatPr defaultRowHeight="15"/>
  <cols>
    <col min="1" max="1" width="24.77734375" style="11" bestFit="1" customWidth="1"/>
    <col min="2" max="3" width="9.44140625" style="11" customWidth="1"/>
    <col min="4" max="4" width="8.88671875" style="27"/>
    <col min="5" max="16384" width="8.88671875" style="11"/>
  </cols>
  <sheetData>
    <row r="1" spans="1:4" ht="15.75" customHeight="1">
      <c r="A1" s="85" t="s">
        <v>26</v>
      </c>
      <c r="B1" s="85"/>
      <c r="C1" s="85"/>
      <c r="D1" s="85"/>
    </row>
    <row r="2" spans="1:4">
      <c r="A2" s="86" t="s">
        <v>15</v>
      </c>
      <c r="B2" s="86"/>
      <c r="C2" s="86"/>
      <c r="D2" s="86"/>
    </row>
    <row r="3" spans="1:4" ht="15.75" customHeight="1">
      <c r="A3" s="21" t="s">
        <v>14</v>
      </c>
      <c r="B3" s="61">
        <f ca="1">INDEX(INDIRECT(CONCATENATE("'", A7, " Index'!A:A")), COUNTA(INDIRECT(CONCATENATE("'", A7, " Index'!B:B")))-1)</f>
        <v>44135</v>
      </c>
      <c r="C3" s="61">
        <f ca="1">INDEX(INDIRECT(CONCATENATE("'", A7, " Index'!A:A")), COUNTA(INDIRECT(CONCATENATE("'", A7, " Index'!B:B"))))</f>
        <v>44165</v>
      </c>
      <c r="D3" s="24" t="s">
        <v>13</v>
      </c>
    </row>
    <row r="4" spans="1:4">
      <c r="A4" s="11" t="str">
        <f>A7</f>
        <v>Midland</v>
      </c>
      <c r="B4" s="22">
        <f ca="1">B28</f>
        <v>94.094401764442239</v>
      </c>
      <c r="C4" s="22">
        <f ca="1">C28</f>
        <v>94.922201329806612</v>
      </c>
      <c r="D4" s="25">
        <f ca="1">ROUND(C4,1)-ROUND(B4,1)</f>
        <v>0.80000000000001137</v>
      </c>
    </row>
    <row r="5" spans="1:4" ht="15.75" customHeight="1">
      <c r="A5" s="62" t="str">
        <f>A30</f>
        <v>Permian Basin</v>
      </c>
      <c r="B5" s="63">
        <f ca="1">B51</f>
        <v>92.975983717880212</v>
      </c>
      <c r="C5" s="63">
        <f ca="1">C51</f>
        <v>92.828516923836233</v>
      </c>
      <c r="D5" s="64">
        <f t="shared" ref="D5" ca="1" si="0">ROUND(C5,1)-ROUND(B5,1)</f>
        <v>-0.20000000000000284</v>
      </c>
    </row>
    <row r="7" spans="1:4" ht="20.25">
      <c r="A7" s="19" t="s">
        <v>23</v>
      </c>
      <c r="B7" s="20"/>
      <c r="C7" s="20"/>
      <c r="D7" s="23"/>
    </row>
    <row r="9" spans="1:4" ht="18">
      <c r="A9" s="85" t="str">
        <f>CONCATENATE(UPPER(A7), " INDEX")</f>
        <v>MIDLAND INDEX</v>
      </c>
      <c r="B9" s="85"/>
    </row>
    <row r="10" spans="1:4">
      <c r="A10" s="86" t="s">
        <v>11</v>
      </c>
      <c r="B10" s="86"/>
    </row>
    <row r="11" spans="1:4">
      <c r="A11" s="87"/>
      <c r="B11" s="87"/>
    </row>
    <row r="12" spans="1:4">
      <c r="A12" s="12" t="s">
        <v>9</v>
      </c>
      <c r="B12" s="15">
        <f ca="1">C28</f>
        <v>94.922201329806612</v>
      </c>
      <c r="C12" s="12"/>
      <c r="D12" s="25"/>
    </row>
    <row r="13" spans="1:4">
      <c r="A13" s="14" t="s">
        <v>25</v>
      </c>
      <c r="B13" s="18" t="str">
        <f ca="1">CONCATENATE(IF(D28&gt;0, "Up ", "Down "), ROUND(D28, 1))</f>
        <v>Up 0.8</v>
      </c>
      <c r="C13" s="12"/>
      <c r="D13" s="25"/>
    </row>
    <row r="14" spans="1:4">
      <c r="A14" s="12"/>
      <c r="B14" s="12"/>
      <c r="C14" s="12"/>
      <c r="D14" s="25"/>
    </row>
    <row r="15" spans="1:4" ht="18">
      <c r="A15" s="85" t="str">
        <f>A9</f>
        <v>MIDLAND INDEX</v>
      </c>
      <c r="B15" s="85"/>
      <c r="C15" s="85"/>
      <c r="D15" s="85"/>
    </row>
    <row r="16" spans="1:4">
      <c r="A16" s="86" t="s">
        <v>12</v>
      </c>
      <c r="B16" s="86"/>
      <c r="C16" s="86"/>
      <c r="D16" s="86"/>
    </row>
    <row r="17" spans="1:4">
      <c r="A17" s="13" t="s">
        <v>10</v>
      </c>
      <c r="B17" s="61">
        <f ca="1">INDEX(INDIRECT(CONCATENATE("'", A7, " Index'!A:A")), COUNTA(INDIRECT(CONCATENATE("'", A7, " Index'!B:B")))-1)</f>
        <v>44135</v>
      </c>
      <c r="C17" s="61">
        <f ca="1">INDEX(INDIRECT(CONCATENATE("'", A7, " Index'!A:A")), COUNTA(INDIRECT(CONCATENATE("'", A7, " Index'!B:B"))))</f>
        <v>44165</v>
      </c>
      <c r="D17" s="28" t="s">
        <v>13</v>
      </c>
    </row>
    <row r="18" spans="1:4">
      <c r="A18" s="12" t="str">
        <f>'Midland Index'!B$3</f>
        <v>Energy</v>
      </c>
      <c r="B18" s="15">
        <f ca="1">INDEX(INDIRECT(CONCATENATE("'", A7, " Index'!B:B")), COUNTA(INDIRECT(CONCATENATE("'", A7, " Index'!B:B")))-1)</f>
        <v>75.268910329012243</v>
      </c>
      <c r="C18" s="15">
        <f ca="1">INDEX(INDIRECT(CONCATENATE("'", A7, " Index'!B:B")), COUNTA(INDIRECT(CONCATENATE("'", A7, " Index'!B:B"))))</f>
        <v>76.858384738241213</v>
      </c>
      <c r="D18" s="25">
        <f ca="1">ROUND(C18,1)-ROUND(B18,1)</f>
        <v>1.6000000000000085</v>
      </c>
    </row>
    <row r="19" spans="1:4">
      <c r="A19" s="12" t="str">
        <f>'Midland Index'!C$3</f>
        <v>Construction</v>
      </c>
      <c r="B19" s="15">
        <f ca="1">INDEX(INDIRECT(CONCATENATE("'", A7, " Index'!C:C")), COUNTA(INDIRECT(CONCATENATE("'", A7, " Index'!B:B")))-1)</f>
        <v>150.059286687487</v>
      </c>
      <c r="C19" s="15">
        <f ca="1">INDEX(INDIRECT(CONCATENATE("'", A7, " Index'!C:C")), COUNTA(INDIRECT(CONCATENATE("'", A7, " Index'!B:B"))))</f>
        <v>122.19903672648452</v>
      </c>
      <c r="D19" s="25">
        <f t="shared" ref="D19:D28" ca="1" si="1">ROUND(C19,1)-ROUND(B19,1)</f>
        <v>-27.899999999999991</v>
      </c>
    </row>
    <row r="20" spans="1:4">
      <c r="A20" s="12" t="str">
        <f>'Midland Index'!D$3</f>
        <v>Manufacturing</v>
      </c>
      <c r="B20" s="15">
        <f ca="1">INDEX(INDIRECT(CONCATENATE("'", A7, " Index'!D:D")), COUNTA(INDIRECT(CONCATENATE("'", A7, " Index'!B:B")))-1)</f>
        <v>114.23881821912187</v>
      </c>
      <c r="C20" s="15">
        <f ca="1">INDEX(INDIRECT(CONCATENATE("'", A7, " Index'!D:D")), COUNTA(INDIRECT(CONCATENATE("'", A7, " Index'!B:B"))))</f>
        <v>113.48572256149075</v>
      </c>
      <c r="D20" s="25">
        <f t="shared" ca="1" si="1"/>
        <v>-0.70000000000000284</v>
      </c>
    </row>
    <row r="21" spans="1:4">
      <c r="A21" s="12" t="str">
        <f>'Midland Index'!E$3</f>
        <v>Retail</v>
      </c>
      <c r="B21" s="15">
        <f ca="1">INDEX(INDIRECT(CONCATENATE("'", A7, " Index'!E:E")), COUNTA(INDIRECT(CONCATENATE("'", A7, " Index'!B:B")))-1)</f>
        <v>124.81384541424069</v>
      </c>
      <c r="C21" s="15">
        <f ca="1">INDEX(INDIRECT(CONCATENATE("'", A7, " Index'!E:E")), COUNTA(INDIRECT(CONCATENATE("'", A7, " Index'!B:B"))))</f>
        <v>125.69841354628493</v>
      </c>
      <c r="D21" s="25">
        <f t="shared" ca="1" si="1"/>
        <v>0.90000000000000568</v>
      </c>
    </row>
    <row r="22" spans="1:4">
      <c r="A22" s="12" t="str">
        <f>'Midland Index'!F$3</f>
        <v>Financial Services</v>
      </c>
      <c r="B22" s="15">
        <f ca="1">INDEX(INDIRECT(CONCATENATE("'", A7, " Index'!F:F")), COUNTA(INDIRECT(CONCATENATE("'", A7, " Index'!B:B")))-1)</f>
        <v>197.81143239811485</v>
      </c>
      <c r="C22" s="15">
        <f ca="1">INDEX(INDIRECT(CONCATENATE("'", A7, " Index'!F:F")), COUNTA(INDIRECT(CONCATENATE("'", A7, " Index'!B:B"))))</f>
        <v>201.64004956472317</v>
      </c>
      <c r="D22" s="25">
        <f t="shared" ca="1" si="1"/>
        <v>3.7999999999999829</v>
      </c>
    </row>
    <row r="23" spans="1:4">
      <c r="A23" s="12" t="str">
        <f>'Midland Index'!G$3</f>
        <v>Real Estate</v>
      </c>
      <c r="B23" s="15">
        <f ca="1">INDEX(INDIRECT(CONCATENATE("'", A7, " Index'!G:G")), COUNTA(INDIRECT(CONCATENATE("'", A7, " Index'!B:B")))-1)</f>
        <v>148.83671159296827</v>
      </c>
      <c r="C23" s="15">
        <f ca="1">INDEX(INDIRECT(CONCATENATE("'", A7, " Index'!G:G")), COUNTA(INDIRECT(CONCATENATE("'", A7, " Index'!B:B"))))</f>
        <v>153.1141287448732</v>
      </c>
      <c r="D23" s="25">
        <f t="shared" ca="1" si="1"/>
        <v>4.2999999999999829</v>
      </c>
    </row>
    <row r="24" spans="1:4">
      <c r="A24" s="12" t="str">
        <f>'Midland Index'!H$3</f>
        <v>Professional &amp; Business Services</v>
      </c>
      <c r="B24" s="15">
        <f ca="1">INDEX(INDIRECT(CONCATENATE("'", A7, " Index'!H:H")), COUNTA(INDIRECT(CONCATENATE("'", A7, " Index'!B:B")))-1)</f>
        <v>121.73613503272476</v>
      </c>
      <c r="C24" s="15">
        <f ca="1">INDEX(INDIRECT(CONCATENATE("'", A7, " Index'!H:H")), COUNTA(INDIRECT(CONCATENATE("'", A7, " Index'!B:B"))))</f>
        <v>121.98632993092446</v>
      </c>
      <c r="D24" s="25">
        <f t="shared" ca="1" si="1"/>
        <v>0.29999999999999716</v>
      </c>
    </row>
    <row r="25" spans="1:4">
      <c r="A25" s="12" t="str">
        <f>'Midland Index'!I$3</f>
        <v>Health Care</v>
      </c>
      <c r="B25" s="15">
        <f ca="1">INDEX(INDIRECT(CONCATENATE("'", A7, " Index'!I:I")), COUNTA(INDIRECT(CONCATENATE("'", A7, " Index'!B:B")))-1)</f>
        <v>92.748552817833428</v>
      </c>
      <c r="C25" s="15">
        <f ca="1">INDEX(INDIRECT(CONCATENATE("'", A7, " Index'!I:I")), COUNTA(INDIRECT(CONCATENATE("'", A7, " Index'!B:B"))))</f>
        <v>92.789983082641868</v>
      </c>
      <c r="D25" s="25">
        <f t="shared" ca="1" si="1"/>
        <v>9.9999999999994316E-2</v>
      </c>
    </row>
    <row r="26" spans="1:4">
      <c r="A26" s="12" t="str">
        <f>'Midland Index'!J$3</f>
        <v>Hospitality &amp; Tourism</v>
      </c>
      <c r="B26" s="15">
        <f ca="1">INDEX(INDIRECT(CONCATENATE("'", A7, " Index'!J:J")), COUNTA(INDIRECT(CONCATENATE("'", A7, " Index'!B:B")))-1)</f>
        <v>133.64085667215815</v>
      </c>
      <c r="C26" s="15">
        <f ca="1">INDEX(INDIRECT(CONCATENATE("'", A7, " Index'!J:J")), COUNTA(INDIRECT(CONCATENATE("'", A7, " Index'!B:B"))))</f>
        <v>132.20428336079078</v>
      </c>
      <c r="D26" s="25">
        <f t="shared" ca="1" si="1"/>
        <v>-1.4000000000000057</v>
      </c>
    </row>
    <row r="27" spans="1:4">
      <c r="A27" s="12" t="str">
        <f>'Midland Index'!K$3</f>
        <v>Other Activity</v>
      </c>
      <c r="B27" s="15">
        <f ca="1">INDEX(INDIRECT(CONCATENATE("'", A7, " Index'!K:K")), COUNTA(INDIRECT(CONCATENATE("'", A7, " Index'!B:B")))-1)</f>
        <v>118.07100303760508</v>
      </c>
      <c r="C27" s="15">
        <f ca="1">INDEX(INDIRECT(CONCATENATE("'", A7, " Index'!K:K")), COUNTA(INDIRECT(CONCATENATE("'", A7, " Index'!B:B"))))</f>
        <v>119.86059982888943</v>
      </c>
      <c r="D27" s="25">
        <f t="shared" ca="1" si="1"/>
        <v>1.8000000000000114</v>
      </c>
    </row>
    <row r="28" spans="1:4">
      <c r="A28" s="16" t="str">
        <f>'Midland Index'!L$3</f>
        <v>Midland Composite</v>
      </c>
      <c r="B28" s="17">
        <f ca="1">INDEX(INDIRECT(CONCATENATE("'", A7, " Index'!L:L")), COUNTA(INDIRECT(CONCATENATE("'", A7, " Index'!B:B")))-1)</f>
        <v>94.094401764442239</v>
      </c>
      <c r="C28" s="17">
        <f ca="1">INDEX(INDIRECT(CONCATENATE("'", A7, " Index'!L:L")), COUNTA(INDIRECT(CONCATENATE("'", A7, " Index'!B:B"))))</f>
        <v>94.922201329806612</v>
      </c>
      <c r="D28" s="26">
        <f t="shared" ca="1" si="1"/>
        <v>0.80000000000001137</v>
      </c>
    </row>
    <row r="30" spans="1:4" ht="20.25">
      <c r="A30" s="19" t="s">
        <v>24</v>
      </c>
      <c r="B30" s="20"/>
      <c r="C30" s="20"/>
      <c r="D30" s="23"/>
    </row>
    <row r="32" spans="1:4" ht="18">
      <c r="A32" s="85" t="str">
        <f>CONCATENATE(UPPER(A30), " INDEX")</f>
        <v>PERMIAN BASIN INDEX</v>
      </c>
      <c r="B32" s="85"/>
    </row>
    <row r="33" spans="1:4">
      <c r="A33" s="86" t="s">
        <v>11</v>
      </c>
      <c r="B33" s="86"/>
    </row>
    <row r="34" spans="1:4">
      <c r="A34" s="87"/>
      <c r="B34" s="87"/>
    </row>
    <row r="35" spans="1:4">
      <c r="A35" s="12" t="s">
        <v>9</v>
      </c>
      <c r="B35" s="15">
        <f ca="1">C51</f>
        <v>92.828516923836233</v>
      </c>
      <c r="C35" s="12"/>
      <c r="D35" s="25"/>
    </row>
    <row r="36" spans="1:4">
      <c r="A36" s="14" t="s">
        <v>25</v>
      </c>
      <c r="B36" s="18" t="str">
        <f ca="1">CONCATENATE(IF(D51&gt;0, "Up ", "Down "), ROUND(D51, 1))</f>
        <v>Down -0.2</v>
      </c>
      <c r="C36" s="12"/>
      <c r="D36" s="25"/>
    </row>
    <row r="37" spans="1:4">
      <c r="A37" s="12"/>
      <c r="B37" s="12"/>
      <c r="C37" s="12"/>
      <c r="D37" s="25"/>
    </row>
    <row r="38" spans="1:4" ht="18">
      <c r="A38" s="85" t="str">
        <f>A32</f>
        <v>PERMIAN BASIN INDEX</v>
      </c>
      <c r="B38" s="85"/>
      <c r="C38" s="85"/>
      <c r="D38" s="85"/>
    </row>
    <row r="39" spans="1:4">
      <c r="A39" s="86" t="s">
        <v>12</v>
      </c>
      <c r="B39" s="86"/>
      <c r="C39" s="86"/>
      <c r="D39" s="86"/>
    </row>
    <row r="40" spans="1:4">
      <c r="A40" s="13" t="s">
        <v>10</v>
      </c>
      <c r="B40" s="61">
        <f ca="1">INDEX(INDIRECT(CONCATENATE("'", A30, " Index'!A:A")), COUNTA(INDIRECT(CONCATENATE("'", A30, " Index'!B:B")))-1)</f>
        <v>44105</v>
      </c>
      <c r="C40" s="61">
        <f ca="1">INDEX(INDIRECT(CONCATENATE("'", A30, " Index'!A:A")), COUNTA(INDIRECT(CONCATENATE("'", A30, " Index'!B:B"))))</f>
        <v>44136</v>
      </c>
      <c r="D40" s="28" t="s">
        <v>13</v>
      </c>
    </row>
    <row r="41" spans="1:4">
      <c r="A41" s="12" t="str">
        <f>'Permian Basin Index'!B$3</f>
        <v>Energy</v>
      </c>
      <c r="B41" s="15">
        <f ca="1">INDEX(INDIRECT(CONCATENATE("'", A30, " Index'!B:B")), COUNTA(INDIRECT(CONCATENATE("'", A30, " Index'!B:B")))-1)</f>
        <v>67.736670806063316</v>
      </c>
      <c r="C41" s="15">
        <f ca="1">INDEX(INDIRECT(CONCATENATE("'", A30, " Index'!B:B")), COUNTA(INDIRECT(CONCATENATE("'", A30, " Index'!B:B"))))</f>
        <v>69.148888484144734</v>
      </c>
      <c r="D41" s="25">
        <f ca="1">ROUND(C41,1)-ROUND(B41,1)</f>
        <v>1.3999999999999915</v>
      </c>
    </row>
    <row r="42" spans="1:4">
      <c r="A42" s="12" t="str">
        <f>'Permian Basin Index'!C$3</f>
        <v>Construction</v>
      </c>
      <c r="B42" s="15">
        <f ca="1">INDEX(INDIRECT(CONCATENATE("'", A30, " Index'!C:C")), COUNTA(INDIRECT(CONCATENATE("'", A30, " Index'!B:B")))-1)</f>
        <v>156.78513393367888</v>
      </c>
      <c r="C42" s="15">
        <f ca="1">INDEX(INDIRECT(CONCATENATE("'", A30, " Index'!C:C")), COUNTA(INDIRECT(CONCATENATE("'", A30, " Index'!B:B"))))</f>
        <v>129.40970839698639</v>
      </c>
      <c r="D42" s="25">
        <f t="shared" ref="D42:D51" ca="1" si="2">ROUND(C42,1)-ROUND(B42,1)</f>
        <v>-27.400000000000006</v>
      </c>
    </row>
    <row r="43" spans="1:4">
      <c r="A43" s="12" t="str">
        <f>'Permian Basin Index'!D$3</f>
        <v>Manufacturing</v>
      </c>
      <c r="B43" s="15">
        <f ca="1">INDEX(INDIRECT(CONCATENATE("'", A30, " Index'!D:D")), COUNTA(INDIRECT(CONCATENATE("'", A30, " Index'!B:B")))-1)</f>
        <v>98.909996885705382</v>
      </c>
      <c r="C43" s="15">
        <f ca="1">INDEX(INDIRECT(CONCATENATE("'", A30, " Index'!D:D")), COUNTA(INDIRECT(CONCATENATE("'", A30, " Index'!B:B"))))</f>
        <v>98.989269839472271</v>
      </c>
      <c r="D43" s="25">
        <f t="shared" ca="1" si="2"/>
        <v>9.9999999999994316E-2</v>
      </c>
    </row>
    <row r="44" spans="1:4">
      <c r="A44" s="12" t="str">
        <f>'Permian Basin Index'!E$3</f>
        <v>Retail</v>
      </c>
      <c r="B44" s="15">
        <f ca="1">INDEX(INDIRECT(CONCATENATE("'", A30, " Index'!E:E")), COUNTA(INDIRECT(CONCATENATE("'", A30, " Index'!B:B")))-1)</f>
        <v>121.8870389979048</v>
      </c>
      <c r="C44" s="15">
        <f ca="1">INDEX(INDIRECT(CONCATENATE("'", A30, " Index'!E:E")), COUNTA(INDIRECT(CONCATENATE("'", A30, " Index'!B:B"))))</f>
        <v>122.12359474620948</v>
      </c>
      <c r="D44" s="25">
        <f t="shared" ca="1" si="2"/>
        <v>0.19999999999998863</v>
      </c>
    </row>
    <row r="45" spans="1:4">
      <c r="A45" s="12" t="str">
        <f>'Permian Basin Index'!F$3</f>
        <v>Financial Services</v>
      </c>
      <c r="B45" s="15">
        <f ca="1">INDEX(INDIRECT(CONCATENATE("'", A30, " Index'!F:F")), COUNTA(INDIRECT(CONCATENATE("'", A30, " Index'!B:B")))-1)</f>
        <v>114.15780738079393</v>
      </c>
      <c r="C45" s="15">
        <f ca="1">INDEX(INDIRECT(CONCATENATE("'", A30, " Index'!F:F")), COUNTA(INDIRECT(CONCATENATE("'", A30, " Index'!B:B"))))</f>
        <v>116.22587228760555</v>
      </c>
      <c r="D45" s="25">
        <f t="shared" ca="1" si="2"/>
        <v>2</v>
      </c>
    </row>
    <row r="46" spans="1:4">
      <c r="A46" s="12" t="str">
        <f>'Permian Basin Index'!G$3</f>
        <v>Real Estate</v>
      </c>
      <c r="B46" s="15">
        <f ca="1">INDEX(INDIRECT(CONCATENATE("'", A30, " Index'!G:G")), COUNTA(INDIRECT(CONCATENATE("'", A30, " Index'!B:B")))-1)</f>
        <v>161.97612066871471</v>
      </c>
      <c r="C46" s="15">
        <f ca="1">INDEX(INDIRECT(CONCATENATE("'", A30, " Index'!G:G")), COUNTA(INDIRECT(CONCATENATE("'", A30, " Index'!B:B"))))</f>
        <v>166.59667683649252</v>
      </c>
      <c r="D46" s="25">
        <f t="shared" ca="1" si="2"/>
        <v>4.5999999999999943</v>
      </c>
    </row>
    <row r="47" spans="1:4">
      <c r="A47" s="12" t="str">
        <f>'Permian Basin Index'!H$3</f>
        <v>Professional &amp; Business Services</v>
      </c>
      <c r="B47" s="15">
        <f ca="1">INDEX(INDIRECT(CONCATENATE("'", A30, " Index'!H:H")), COUNTA(INDIRECT(CONCATENATE("'", A30, " Index'!B:B")))-1)</f>
        <v>106.1491825032566</v>
      </c>
      <c r="C47" s="15">
        <f ca="1">INDEX(INDIRECT(CONCATENATE("'", A30, " Index'!H:H")), COUNTA(INDIRECT(CONCATENATE("'", A30, " Index'!B:B"))))</f>
        <v>105.46986279689801</v>
      </c>
      <c r="D47" s="25">
        <f t="shared" ca="1" si="2"/>
        <v>-0.59999999999999432</v>
      </c>
    </row>
    <row r="48" spans="1:4">
      <c r="A48" s="12" t="str">
        <f>'Permian Basin Index'!I$3</f>
        <v>Health Care</v>
      </c>
      <c r="B48" s="15">
        <f ca="1">INDEX(INDIRECT(CONCATENATE("'", A30, " Index'!I:I")), COUNTA(INDIRECT(CONCATENATE("'", A30, " Index'!B:B")))-1)</f>
        <v>93.157752878210317</v>
      </c>
      <c r="C48" s="15">
        <f ca="1">INDEX(INDIRECT(CONCATENATE("'", A30, " Index'!I:I")), COUNTA(INDIRECT(CONCATENATE("'", A30, " Index'!B:B"))))</f>
        <v>92.772708020484387</v>
      </c>
      <c r="D48" s="25">
        <f t="shared" ca="1" si="2"/>
        <v>-0.40000000000000568</v>
      </c>
    </row>
    <row r="49" spans="1:4">
      <c r="A49" s="12" t="str">
        <f>'Permian Basin Index'!J$3</f>
        <v>Hospitality &amp; Tourism</v>
      </c>
      <c r="B49" s="15">
        <f ca="1">INDEX(INDIRECT(CONCATENATE("'", A30, " Index'!J:J")), COUNTA(INDIRECT(CONCATENATE("'", A30, " Index'!B:B")))-1)</f>
        <v>125.4064831047403</v>
      </c>
      <c r="C49" s="15">
        <f ca="1">INDEX(INDIRECT(CONCATENATE("'", A30, " Index'!J:J")), COUNTA(INDIRECT(CONCATENATE("'", A30, " Index'!B:B"))))</f>
        <v>124.86335980200062</v>
      </c>
      <c r="D49" s="25">
        <f t="shared" ca="1" si="2"/>
        <v>-0.5</v>
      </c>
    </row>
    <row r="50" spans="1:4">
      <c r="A50" s="12" t="str">
        <f>'Permian Basin Index'!K$3</f>
        <v>Other Activity</v>
      </c>
      <c r="B50" s="15">
        <f ca="1">INDEX(INDIRECT(CONCATENATE("'", A30, " Index'!K:K")), COUNTA(INDIRECT(CONCATENATE("'", A30, " Index'!B:B")))-1)</f>
        <v>111.14096132683994</v>
      </c>
      <c r="C50" s="15">
        <f ca="1">INDEX(INDIRECT(CONCATENATE("'", A30, " Index'!K:K")), COUNTA(INDIRECT(CONCATENATE("'", A30, " Index'!B:B"))))</f>
        <v>111.7329977432466</v>
      </c>
      <c r="D50" s="25">
        <f t="shared" ca="1" si="2"/>
        <v>0.60000000000000853</v>
      </c>
    </row>
    <row r="51" spans="1:4">
      <c r="A51" s="16" t="str">
        <f>'Permian Basin Index'!L$3</f>
        <v>Permian Basin Composite</v>
      </c>
      <c r="B51" s="17">
        <f ca="1">INDEX(INDIRECT(CONCATENATE("'", A30, " Index'!L:L")), COUNTA(INDIRECT(CONCATENATE("'", A30, " Index'!B:B")))-1)</f>
        <v>92.975983717880212</v>
      </c>
      <c r="C51" s="17">
        <f ca="1">INDEX(INDIRECT(CONCATENATE("'", A30, " Index'!L:L")), COUNTA(INDIRECT(CONCATENATE("'", A30, " Index'!B:B"))))</f>
        <v>92.828516923836233</v>
      </c>
      <c r="D51" s="26">
        <f t="shared" ca="1" si="2"/>
        <v>-0.20000000000000284</v>
      </c>
    </row>
  </sheetData>
  <mergeCells count="12">
    <mergeCell ref="A1:D1"/>
    <mergeCell ref="A2:D2"/>
    <mergeCell ref="A16:D16"/>
    <mergeCell ref="A15:D15"/>
    <mergeCell ref="A9:B9"/>
    <mergeCell ref="A10:B10"/>
    <mergeCell ref="A11:B11"/>
    <mergeCell ref="A32:B32"/>
    <mergeCell ref="A33:B33"/>
    <mergeCell ref="A34:B34"/>
    <mergeCell ref="A38:D38"/>
    <mergeCell ref="A39:D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34"/>
  <sheetViews>
    <sheetView zoomScaleNormal="100" workbookViewId="0">
      <pane xSplit="1" ySplit="3" topLeftCell="B4" activePane="bottomRight" state="frozen"/>
      <selection sqref="A1:R1"/>
      <selection pane="topRight" sqref="A1:R1"/>
      <selection pane="bottomLeft" sqref="A1:R1"/>
      <selection pane="bottomRight"/>
    </sheetView>
  </sheetViews>
  <sheetFormatPr defaultRowHeight="15"/>
  <cols>
    <col min="1" max="1" width="9.88671875" style="60" bestFit="1" customWidth="1"/>
    <col min="2" max="2" width="8" style="1" customWidth="1"/>
    <col min="3" max="3" width="9.5546875" style="1" bestFit="1" customWidth="1"/>
    <col min="4" max="4" width="10.88671875" style="1" bestFit="1" customWidth="1"/>
    <col min="5" max="6" width="8.88671875" style="1"/>
    <col min="7" max="7" width="8.33203125" style="1" bestFit="1" customWidth="1"/>
    <col min="8" max="8" width="13.33203125" style="1" customWidth="1"/>
    <col min="9" max="9" width="8.77734375" style="1" bestFit="1" customWidth="1"/>
    <col min="10" max="10" width="11.109375" style="1" bestFit="1" customWidth="1"/>
    <col min="11" max="11" width="6" style="1" bestFit="1" customWidth="1"/>
    <col min="12" max="12" width="8.21875" style="1" bestFit="1" customWidth="1"/>
  </cols>
  <sheetData>
    <row r="1" spans="1:12" ht="21">
      <c r="A1" s="56"/>
      <c r="B1" s="2" t="s">
        <v>17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57"/>
      <c r="B2" s="3" t="s">
        <v>32</v>
      </c>
      <c r="C2" s="3"/>
      <c r="D2" s="3"/>
      <c r="E2" s="3"/>
      <c r="F2" s="3"/>
      <c r="G2" s="3"/>
      <c r="H2" s="3"/>
      <c r="I2" s="5"/>
      <c r="J2" s="4"/>
      <c r="K2" s="4"/>
      <c r="L2" s="6"/>
    </row>
    <row r="3" spans="1:12" ht="39.950000000000003" customHeight="1">
      <c r="A3" s="58" t="s">
        <v>4</v>
      </c>
      <c r="B3" s="55" t="s">
        <v>0</v>
      </c>
      <c r="C3" s="55" t="s">
        <v>3</v>
      </c>
      <c r="D3" s="55" t="s">
        <v>8</v>
      </c>
      <c r="E3" s="55" t="s">
        <v>1</v>
      </c>
      <c r="F3" s="55" t="s">
        <v>18</v>
      </c>
      <c r="G3" s="55" t="s">
        <v>2</v>
      </c>
      <c r="H3" s="55" t="s">
        <v>19</v>
      </c>
      <c r="I3" s="55" t="s">
        <v>20</v>
      </c>
      <c r="J3" s="55" t="s">
        <v>33</v>
      </c>
      <c r="K3" s="55" t="s">
        <v>21</v>
      </c>
      <c r="L3" s="55" t="s">
        <v>22</v>
      </c>
    </row>
    <row r="4" spans="1:12">
      <c r="A4" s="59">
        <v>40209</v>
      </c>
      <c r="B4" s="7">
        <v>66.316118055216805</v>
      </c>
      <c r="C4" s="7">
        <v>53.305381147208287</v>
      </c>
      <c r="D4" s="7">
        <v>70.501339641314061</v>
      </c>
      <c r="E4" s="7">
        <v>97.328134180866414</v>
      </c>
      <c r="F4" s="7">
        <v>70.228572667031727</v>
      </c>
      <c r="G4" s="7">
        <v>97.533937508397699</v>
      </c>
      <c r="H4" s="7">
        <v>76.896858059720429</v>
      </c>
      <c r="I4" s="7">
        <v>97.029680181372498</v>
      </c>
      <c r="J4" s="7">
        <v>90.820428336079075</v>
      </c>
      <c r="K4" s="7">
        <v>89.785954804831917</v>
      </c>
      <c r="L4" s="9">
        <v>72.369041299909611</v>
      </c>
    </row>
    <row r="5" spans="1:12">
      <c r="A5" s="59">
        <v>40237</v>
      </c>
      <c r="B5" s="7">
        <v>67.39833980347953</v>
      </c>
      <c r="C5" s="7">
        <v>63.222463606455186</v>
      </c>
      <c r="D5" s="7">
        <v>70.70409616452244</v>
      </c>
      <c r="E5" s="7">
        <v>99.084450616954229</v>
      </c>
      <c r="F5" s="7">
        <v>71.176273748374328</v>
      </c>
      <c r="G5" s="7">
        <v>98.378882289194976</v>
      </c>
      <c r="H5" s="7">
        <v>78.517685878492301</v>
      </c>
      <c r="I5" s="7">
        <v>96.601567445018588</v>
      </c>
      <c r="J5" s="7">
        <v>91.742998352553542</v>
      </c>
      <c r="K5" s="7">
        <v>89.493967959938146</v>
      </c>
      <c r="L5" s="9">
        <v>73.450963248848694</v>
      </c>
    </row>
    <row r="6" spans="1:12">
      <c r="A6" s="59">
        <v>40268</v>
      </c>
      <c r="B6" s="7">
        <v>70.666144036289893</v>
      </c>
      <c r="C6" s="7">
        <v>81.550598899468639</v>
      </c>
      <c r="D6" s="7">
        <v>69.168939631658986</v>
      </c>
      <c r="E6" s="7">
        <v>99.251108380962549</v>
      </c>
      <c r="F6" s="7">
        <v>72.215782242951661</v>
      </c>
      <c r="G6" s="7">
        <v>96.800482386154357</v>
      </c>
      <c r="H6" s="7">
        <v>79.7469042913864</v>
      </c>
      <c r="I6" s="7">
        <v>97.899715742349784</v>
      </c>
      <c r="J6" s="7">
        <v>91.545304777594723</v>
      </c>
      <c r="K6" s="7">
        <v>90.172130954530118</v>
      </c>
      <c r="L6" s="9">
        <v>75.977586364567003</v>
      </c>
    </row>
    <row r="7" spans="1:12">
      <c r="A7" s="59">
        <v>40298</v>
      </c>
      <c r="B7" s="7">
        <v>73.758566475160848</v>
      </c>
      <c r="C7" s="7">
        <v>80.75583470694815</v>
      </c>
      <c r="D7" s="7">
        <v>72.470974438195469</v>
      </c>
      <c r="E7" s="7">
        <v>100.46899204102345</v>
      </c>
      <c r="F7" s="7">
        <v>72.326572363513591</v>
      </c>
      <c r="G7" s="7">
        <v>112.14046035761943</v>
      </c>
      <c r="H7" s="7">
        <v>80.062367423899047</v>
      </c>
      <c r="I7" s="7">
        <v>95.248178794609458</v>
      </c>
      <c r="J7" s="7">
        <v>91.901153212520597</v>
      </c>
      <c r="K7" s="7">
        <v>90.374637959859655</v>
      </c>
      <c r="L7" s="9">
        <v>78.870749917033862</v>
      </c>
    </row>
    <row r="8" spans="1:12">
      <c r="A8" s="59">
        <v>40329</v>
      </c>
      <c r="B8" s="7">
        <v>70.839154918043576</v>
      </c>
      <c r="C8" s="7">
        <v>83.043141319730736</v>
      </c>
      <c r="D8" s="7">
        <v>76.526104902363073</v>
      </c>
      <c r="E8" s="7">
        <v>100.00747823300037</v>
      </c>
      <c r="F8" s="7">
        <v>72.582608393305236</v>
      </c>
      <c r="G8" s="7">
        <v>97.311955808994909</v>
      </c>
      <c r="H8" s="7">
        <v>80.856464274706752</v>
      </c>
      <c r="I8" s="7">
        <v>95.842012590197143</v>
      </c>
      <c r="J8" s="7">
        <v>91.084019769357496</v>
      </c>
      <c r="K8" s="7">
        <v>90.84087501864164</v>
      </c>
      <c r="L8" s="9">
        <v>76.677368825879768</v>
      </c>
    </row>
    <row r="9" spans="1:12">
      <c r="A9" s="59">
        <v>40359</v>
      </c>
      <c r="B9" s="7">
        <v>72.455410863963124</v>
      </c>
      <c r="C9" s="7">
        <v>92.418270500329172</v>
      </c>
      <c r="D9" s="7">
        <v>75.396461415916392</v>
      </c>
      <c r="E9" s="7">
        <v>99.558784252977944</v>
      </c>
      <c r="F9" s="7">
        <v>72.829649161173336</v>
      </c>
      <c r="G9" s="7">
        <v>121.8681881624636</v>
      </c>
      <c r="H9" s="7">
        <v>82.020414453287884</v>
      </c>
      <c r="I9" s="7">
        <v>96.933009563486124</v>
      </c>
      <c r="J9" s="7">
        <v>91.742998352553542</v>
      </c>
      <c r="K9" s="7">
        <v>91.382463521267155</v>
      </c>
      <c r="L9" s="9">
        <v>79.114341197191209</v>
      </c>
    </row>
    <row r="10" spans="1:12">
      <c r="A10" s="59">
        <v>40390</v>
      </c>
      <c r="B10" s="7">
        <v>73.493265772624</v>
      </c>
      <c r="C10" s="7">
        <v>79.215122740092468</v>
      </c>
      <c r="D10" s="7">
        <v>77.539887518404981</v>
      </c>
      <c r="E10" s="7">
        <v>98.494738528924742</v>
      </c>
      <c r="F10" s="7">
        <v>74.707798794988847</v>
      </c>
      <c r="G10" s="7">
        <v>126.82362115668974</v>
      </c>
      <c r="H10" s="7">
        <v>81.726707398879569</v>
      </c>
      <c r="I10" s="7">
        <v>95.883442855005583</v>
      </c>
      <c r="J10" s="7">
        <v>91.321252059308065</v>
      </c>
      <c r="K10" s="7">
        <v>92.234876729747342</v>
      </c>
      <c r="L10" s="9">
        <v>79.903571202784391</v>
      </c>
    </row>
    <row r="11" spans="1:12">
      <c r="A11" s="59">
        <v>40421</v>
      </c>
      <c r="B11" s="7">
        <v>75.01898837920578</v>
      </c>
      <c r="C11" s="7">
        <v>73.450938784188068</v>
      </c>
      <c r="D11" s="7">
        <v>77.771609259214557</v>
      </c>
      <c r="E11" s="7">
        <v>98.751135088937559</v>
      </c>
      <c r="F11" s="7">
        <v>76.857728475807903</v>
      </c>
      <c r="G11" s="7">
        <v>123.90475876308714</v>
      </c>
      <c r="H11" s="7">
        <v>82.303243468644055</v>
      </c>
      <c r="I11" s="7">
        <v>98.479739449667989</v>
      </c>
      <c r="J11" s="7">
        <v>92.823723228995064</v>
      </c>
      <c r="K11" s="7">
        <v>91.580261061356481</v>
      </c>
      <c r="L11" s="9">
        <v>80.731170209447015</v>
      </c>
    </row>
    <row r="12" spans="1:12">
      <c r="A12" s="59">
        <v>40451</v>
      </c>
      <c r="B12" s="7">
        <v>75.220922946957302</v>
      </c>
      <c r="C12" s="7">
        <v>73.20346998679311</v>
      </c>
      <c r="D12" s="7">
        <v>76.960583166381042</v>
      </c>
      <c r="E12" s="7">
        <v>98.212702312910636</v>
      </c>
      <c r="F12" s="7">
        <v>78.812320846230179</v>
      </c>
      <c r="G12" s="7">
        <v>123.60863398216158</v>
      </c>
      <c r="H12" s="7">
        <v>82.618706601156703</v>
      </c>
      <c r="I12" s="7">
        <v>97.954956095427704</v>
      </c>
      <c r="J12" s="7">
        <v>91.874794069192745</v>
      </c>
      <c r="K12" s="7">
        <v>91.537875874194484</v>
      </c>
      <c r="L12" s="9">
        <v>80.80692314678592</v>
      </c>
    </row>
    <row r="13" spans="1:12">
      <c r="A13" s="59">
        <v>40482</v>
      </c>
      <c r="B13" s="7">
        <v>77.698185991536135</v>
      </c>
      <c r="C13" s="7">
        <v>65.879005280952896</v>
      </c>
      <c r="D13" s="7">
        <v>80.291583190518722</v>
      </c>
      <c r="E13" s="7">
        <v>100.09721702900487</v>
      </c>
      <c r="F13" s="7">
        <v>78.133759219866107</v>
      </c>
      <c r="G13" s="7">
        <v>119.60779086339502</v>
      </c>
      <c r="H13" s="7">
        <v>83.815290896894325</v>
      </c>
      <c r="I13" s="7">
        <v>100.28886101296997</v>
      </c>
      <c r="J13" s="7">
        <v>92.138385502471166</v>
      </c>
      <c r="K13" s="7">
        <v>91.843991114808915</v>
      </c>
      <c r="L13" s="9">
        <v>82.425962462070686</v>
      </c>
    </row>
    <row r="14" spans="1:12">
      <c r="A14" s="59">
        <v>40512</v>
      </c>
      <c r="B14" s="7">
        <v>79.34108024480723</v>
      </c>
      <c r="C14" s="7">
        <v>68.92638254274992</v>
      </c>
      <c r="D14" s="7">
        <v>80.059861449709146</v>
      </c>
      <c r="E14" s="7">
        <v>99.969018748998451</v>
      </c>
      <c r="F14" s="7">
        <v>77.48410544141241</v>
      </c>
      <c r="G14" s="7">
        <v>116.02712637900342</v>
      </c>
      <c r="H14" s="7">
        <v>84.805192450640902</v>
      </c>
      <c r="I14" s="7">
        <v>101.65605975164858</v>
      </c>
      <c r="J14" s="7">
        <v>92.151565074135092</v>
      </c>
      <c r="K14" s="7">
        <v>91.589679991836931</v>
      </c>
      <c r="L14" s="9">
        <v>83.407333412240149</v>
      </c>
    </row>
    <row r="15" spans="1:12">
      <c r="A15" s="59">
        <v>40543</v>
      </c>
      <c r="B15" s="7">
        <v>81.744451381180198</v>
      </c>
      <c r="C15" s="7">
        <v>72.338964394045604</v>
      </c>
      <c r="D15" s="7">
        <v>81.797774505780978</v>
      </c>
      <c r="E15" s="7">
        <v>99.50750494097538</v>
      </c>
      <c r="F15" s="7">
        <v>76.690036305081648</v>
      </c>
      <c r="G15" s="7">
        <v>111.07978105524785</v>
      </c>
      <c r="H15" s="7">
        <v>84.848704606849537</v>
      </c>
      <c r="I15" s="7">
        <v>101.24175710356415</v>
      </c>
      <c r="J15" s="7">
        <v>91.940691927512361</v>
      </c>
      <c r="K15" s="7">
        <v>91.669740900920701</v>
      </c>
      <c r="L15" s="9">
        <v>84.883761056423978</v>
      </c>
    </row>
    <row r="16" spans="1:12">
      <c r="A16" s="59">
        <v>40574</v>
      </c>
      <c r="B16" s="7">
        <v>82.584884394335191</v>
      </c>
      <c r="C16" s="7">
        <v>60.527244958416674</v>
      </c>
      <c r="D16" s="7">
        <v>83.188104950638447</v>
      </c>
      <c r="E16" s="7">
        <v>100.8279472250414</v>
      </c>
      <c r="F16" s="7">
        <v>76.998619121300536</v>
      </c>
      <c r="G16" s="7">
        <v>116.00897860796856</v>
      </c>
      <c r="H16" s="7">
        <v>87.067824573490213</v>
      </c>
      <c r="I16" s="7">
        <v>100.33029127777841</v>
      </c>
      <c r="J16" s="7">
        <v>93.456342668863257</v>
      </c>
      <c r="K16" s="7">
        <v>92.823559884775079</v>
      </c>
      <c r="L16" s="9">
        <v>85.730750779380472</v>
      </c>
    </row>
    <row r="17" spans="1:12">
      <c r="A17" s="59">
        <v>40602</v>
      </c>
      <c r="B17" s="7">
        <v>83.03010312083633</v>
      </c>
      <c r="C17" s="7">
        <v>71.816981812495328</v>
      </c>
      <c r="D17" s="7">
        <v>85.389461488329431</v>
      </c>
      <c r="E17" s="7">
        <v>100.69974894503498</v>
      </c>
      <c r="F17" s="7">
        <v>77.735731313631049</v>
      </c>
      <c r="G17" s="7">
        <v>113.97705225898689</v>
      </c>
      <c r="H17" s="7">
        <v>86.502166542777886</v>
      </c>
      <c r="I17" s="7">
        <v>99.985039071041399</v>
      </c>
      <c r="J17" s="7">
        <v>94.299835255354196</v>
      </c>
      <c r="K17" s="7">
        <v>93.162641382071072</v>
      </c>
      <c r="L17" s="9">
        <v>86.336438563120893</v>
      </c>
    </row>
    <row r="18" spans="1:12">
      <c r="A18" s="59">
        <v>40633</v>
      </c>
      <c r="B18" s="7">
        <v>88.654917145158834</v>
      </c>
      <c r="C18" s="7">
        <v>87.249802400994028</v>
      </c>
      <c r="D18" s="7">
        <v>86.982548456395278</v>
      </c>
      <c r="E18" s="7">
        <v>101.93045243309652</v>
      </c>
      <c r="F18" s="7">
        <v>78.217298748254692</v>
      </c>
      <c r="G18" s="7">
        <v>113.15333753866608</v>
      </c>
      <c r="H18" s="7">
        <v>88.264408869227836</v>
      </c>
      <c r="I18" s="7">
        <v>99.211674127950474</v>
      </c>
      <c r="J18" s="7">
        <v>95.156507413509061</v>
      </c>
      <c r="K18" s="7">
        <v>94.01976405579147</v>
      </c>
      <c r="L18" s="9">
        <v>90.572594154158594</v>
      </c>
    </row>
    <row r="19" spans="1:12">
      <c r="A19" s="59">
        <v>40663</v>
      </c>
      <c r="B19" s="7">
        <v>92.466547829642437</v>
      </c>
      <c r="C19" s="7">
        <v>66.395205243651318</v>
      </c>
      <c r="D19" s="7">
        <v>88.546670206859929</v>
      </c>
      <c r="E19" s="7">
        <v>98.738315260936915</v>
      </c>
      <c r="F19" s="7">
        <v>79.847891660397778</v>
      </c>
      <c r="G19" s="7">
        <v>110.58017270316054</v>
      </c>
      <c r="H19" s="7">
        <v>89.722066102217312</v>
      </c>
      <c r="I19" s="7">
        <v>99.487875893340089</v>
      </c>
      <c r="J19" s="7">
        <v>94.998352553542006</v>
      </c>
      <c r="K19" s="7">
        <v>94.872177264271642</v>
      </c>
      <c r="L19" s="9">
        <v>92.658971354872534</v>
      </c>
    </row>
    <row r="20" spans="1:12">
      <c r="A20" s="59">
        <v>40694</v>
      </c>
      <c r="B20" s="7">
        <v>91.81739503196512</v>
      </c>
      <c r="C20" s="7">
        <v>99.357712176935408</v>
      </c>
      <c r="D20" s="7">
        <v>87.938400637234793</v>
      </c>
      <c r="E20" s="7">
        <v>97.366593664868333</v>
      </c>
      <c r="F20" s="7">
        <v>81.470224994707394</v>
      </c>
      <c r="G20" s="7">
        <v>110.05390535908791</v>
      </c>
      <c r="H20" s="7">
        <v>91.179723335206774</v>
      </c>
      <c r="I20" s="7">
        <v>101.28318736837259</v>
      </c>
      <c r="J20" s="7">
        <v>95.775947281713343</v>
      </c>
      <c r="K20" s="7">
        <v>94.989913895277198</v>
      </c>
      <c r="L20" s="9">
        <v>93.04032940646438</v>
      </c>
    </row>
    <row r="21" spans="1:12">
      <c r="A21" s="59">
        <v>40724</v>
      </c>
      <c r="B21" s="7">
        <v>91.211128269438447</v>
      </c>
      <c r="C21" s="7">
        <v>88.33226593924654</v>
      </c>
      <c r="D21" s="7">
        <v>90.081826739723383</v>
      </c>
      <c r="E21" s="7">
        <v>98.494738528924742</v>
      </c>
      <c r="F21" s="7">
        <v>83.424253390623448</v>
      </c>
      <c r="G21" s="7">
        <v>112.46961122187828</v>
      </c>
      <c r="H21" s="7">
        <v>92.311039396631429</v>
      </c>
      <c r="I21" s="7">
        <v>100.78602419067128</v>
      </c>
      <c r="J21" s="7">
        <v>95.736408566721579</v>
      </c>
      <c r="K21" s="7">
        <v>95.187711435366509</v>
      </c>
      <c r="L21" s="9">
        <v>92.769736897840545</v>
      </c>
    </row>
    <row r="22" spans="1:12">
      <c r="A22" s="59">
        <v>40755</v>
      </c>
      <c r="B22" s="7">
        <v>92.70760413007585</v>
      </c>
      <c r="C22" s="7">
        <v>85.044802813528634</v>
      </c>
      <c r="D22" s="7">
        <v>91.211470226170078</v>
      </c>
      <c r="E22" s="7">
        <v>99.084450616954229</v>
      </c>
      <c r="F22" s="7">
        <v>84.447899103443831</v>
      </c>
      <c r="G22" s="7">
        <v>117.8815075125936</v>
      </c>
      <c r="H22" s="7">
        <v>95.389524448392763</v>
      </c>
      <c r="I22" s="7">
        <v>100.88269480855764</v>
      </c>
      <c r="J22" s="7">
        <v>95.433278418451394</v>
      </c>
      <c r="K22" s="7">
        <v>98.149965071466141</v>
      </c>
      <c r="L22" s="9">
        <v>94.444028672040602</v>
      </c>
    </row>
    <row r="23" spans="1:12">
      <c r="A23" s="59">
        <v>40786</v>
      </c>
      <c r="B23" s="7">
        <v>89.674568944950465</v>
      </c>
      <c r="C23" s="7">
        <v>103.30341851159866</v>
      </c>
      <c r="D23" s="7">
        <v>93.007313717444305</v>
      </c>
      <c r="E23" s="7">
        <v>98.763954916938204</v>
      </c>
      <c r="F23" s="7">
        <v>85.389688663501104</v>
      </c>
      <c r="G23" s="7">
        <v>122.50858017561669</v>
      </c>
      <c r="H23" s="7">
        <v>94.464891128959152</v>
      </c>
      <c r="I23" s="7">
        <v>99.819318011807624</v>
      </c>
      <c r="J23" s="7">
        <v>96.144975288303129</v>
      </c>
      <c r="K23" s="7">
        <v>97.31168025870663</v>
      </c>
      <c r="L23" s="9">
        <v>93.086458001481788</v>
      </c>
    </row>
    <row r="24" spans="1:12">
      <c r="A24" s="59">
        <v>40816</v>
      </c>
      <c r="B24" s="7">
        <v>90.087541646522681</v>
      </c>
      <c r="C24" s="7">
        <v>90.965082350893752</v>
      </c>
      <c r="D24" s="7">
        <v>95.961765912766424</v>
      </c>
      <c r="E24" s="7">
        <v>98.507558356925372</v>
      </c>
      <c r="F24" s="7">
        <v>86.520327566383912</v>
      </c>
      <c r="G24" s="7">
        <v>120.12116302061001</v>
      </c>
      <c r="H24" s="7">
        <v>94.464891128959152</v>
      </c>
      <c r="I24" s="7">
        <v>100.55125269009011</v>
      </c>
      <c r="J24" s="7">
        <v>95.828665568369033</v>
      </c>
      <c r="K24" s="7">
        <v>95.898840686640028</v>
      </c>
      <c r="L24" s="9">
        <v>93.032121634477235</v>
      </c>
    </row>
    <row r="25" spans="1:12">
      <c r="A25" s="59">
        <v>40847</v>
      </c>
      <c r="B25" s="7">
        <v>91.822239089940538</v>
      </c>
      <c r="C25" s="7">
        <v>75.632149506599319</v>
      </c>
      <c r="D25" s="7">
        <v>91.095609355765291</v>
      </c>
      <c r="E25" s="7">
        <v>96.623043640831156</v>
      </c>
      <c r="F25" s="7">
        <v>87.43982637225875</v>
      </c>
      <c r="G25" s="7">
        <v>108.83735200917565</v>
      </c>
      <c r="H25" s="7">
        <v>94.040647605924903</v>
      </c>
      <c r="I25" s="7">
        <v>98.465929361398508</v>
      </c>
      <c r="J25" s="7">
        <v>97.911037891268535</v>
      </c>
      <c r="K25" s="7">
        <v>96.463976515466669</v>
      </c>
      <c r="L25" s="9">
        <v>93.013034587853213</v>
      </c>
    </row>
    <row r="26" spans="1:12">
      <c r="A26" s="59">
        <v>40877</v>
      </c>
      <c r="B26" s="7">
        <v>96.086999014433118</v>
      </c>
      <c r="C26" s="7">
        <v>74.400581377952321</v>
      </c>
      <c r="D26" s="7">
        <v>96.599000699992757</v>
      </c>
      <c r="E26" s="7">
        <v>97.020458308851019</v>
      </c>
      <c r="F26" s="7">
        <v>88.66004249228132</v>
      </c>
      <c r="G26" s="7">
        <v>107.72178988134357</v>
      </c>
      <c r="H26" s="7">
        <v>95.422158565549253</v>
      </c>
      <c r="I26" s="7">
        <v>99.391205275453714</v>
      </c>
      <c r="J26" s="7">
        <v>95.90774299835256</v>
      </c>
      <c r="K26" s="7">
        <v>95.917678547600914</v>
      </c>
      <c r="L26" s="9">
        <v>96.044963767014039</v>
      </c>
    </row>
    <row r="27" spans="1:12">
      <c r="A27" s="59">
        <v>40908</v>
      </c>
      <c r="B27" s="7">
        <v>96.857753096123602</v>
      </c>
      <c r="C27" s="7">
        <v>79.24524715374875</v>
      </c>
      <c r="D27" s="7">
        <v>95.643148519153243</v>
      </c>
      <c r="E27" s="7">
        <v>96.469205704823466</v>
      </c>
      <c r="F27" s="7">
        <v>90.035007754080453</v>
      </c>
      <c r="G27" s="7">
        <v>95.735200932640296</v>
      </c>
      <c r="H27" s="7">
        <v>95.487426799862206</v>
      </c>
      <c r="I27" s="7">
        <v>99.004522803908259</v>
      </c>
      <c r="J27" s="7">
        <v>95.512355848434922</v>
      </c>
      <c r="K27" s="7">
        <v>96.84073373468442</v>
      </c>
      <c r="L27" s="9">
        <v>96.145132095451302</v>
      </c>
    </row>
    <row r="28" spans="1:12">
      <c r="A28" s="59">
        <v>40939</v>
      </c>
      <c r="B28" s="7">
        <v>97.83791016040739</v>
      </c>
      <c r="C28" s="7">
        <v>77.564528692410221</v>
      </c>
      <c r="D28" s="7">
        <v>96.309348523980788</v>
      </c>
      <c r="E28" s="7">
        <v>98.648576464932432</v>
      </c>
      <c r="F28" s="7">
        <v>91.184561842908508</v>
      </c>
      <c r="G28" s="7">
        <v>93.284540055372887</v>
      </c>
      <c r="H28" s="7">
        <v>96.205377377304785</v>
      </c>
      <c r="I28" s="7">
        <v>101.26937728010311</v>
      </c>
      <c r="J28" s="7">
        <v>97.186161449752888</v>
      </c>
      <c r="K28" s="7">
        <v>96.854862130405095</v>
      </c>
      <c r="L28" s="9">
        <v>96.852235883012298</v>
      </c>
    </row>
    <row r="29" spans="1:12">
      <c r="A29" s="59">
        <v>40968</v>
      </c>
      <c r="B29" s="7">
        <v>98.886368800177948</v>
      </c>
      <c r="C29" s="7">
        <v>94.478024731020099</v>
      </c>
      <c r="D29" s="7">
        <v>97.352096357623893</v>
      </c>
      <c r="E29" s="7">
        <v>95.007745312750387</v>
      </c>
      <c r="F29" s="7">
        <v>92.582593812273728</v>
      </c>
      <c r="G29" s="7">
        <v>85.937457851410443</v>
      </c>
      <c r="H29" s="7">
        <v>98.968399296553471</v>
      </c>
      <c r="I29" s="7">
        <v>102.91277778417134</v>
      </c>
      <c r="J29" s="7">
        <v>96.645799011532119</v>
      </c>
      <c r="K29" s="7">
        <v>99.958399723711366</v>
      </c>
      <c r="L29" s="9">
        <v>98.034582842710549</v>
      </c>
    </row>
    <row r="30" spans="1:12">
      <c r="A30" s="59">
        <v>40999</v>
      </c>
      <c r="B30" s="7">
        <v>102.04758070556103</v>
      </c>
      <c r="C30" s="7">
        <v>91.00579246599662</v>
      </c>
      <c r="D30" s="7">
        <v>96.57003548239156</v>
      </c>
      <c r="E30" s="7">
        <v>97.020458308851019</v>
      </c>
      <c r="F30" s="7">
        <v>93.361253399739326</v>
      </c>
      <c r="G30" s="7">
        <v>81.478852870951485</v>
      </c>
      <c r="H30" s="7">
        <v>97.771815000815849</v>
      </c>
      <c r="I30" s="7">
        <v>102.05655231146352</v>
      </c>
      <c r="J30" s="7">
        <v>96.395387149917624</v>
      </c>
      <c r="K30" s="7">
        <v>97.820302504650599</v>
      </c>
      <c r="L30" s="9">
        <v>99.52508383938445</v>
      </c>
    </row>
    <row r="31" spans="1:12">
      <c r="A31" s="59">
        <v>41029</v>
      </c>
      <c r="B31" s="7">
        <v>102.4697151072296</v>
      </c>
      <c r="C31" s="7">
        <v>92.283571181697425</v>
      </c>
      <c r="D31" s="7">
        <v>98.163122450457408</v>
      </c>
      <c r="E31" s="7">
        <v>97.366593664868333</v>
      </c>
      <c r="F31" s="7">
        <v>95.258811035946593</v>
      </c>
      <c r="G31" s="7">
        <v>87.247465425434726</v>
      </c>
      <c r="H31" s="7">
        <v>98.750838515510267</v>
      </c>
      <c r="I31" s="7">
        <v>101.11746630913882</v>
      </c>
      <c r="J31" s="7">
        <v>96.975288303130142</v>
      </c>
      <c r="K31" s="7">
        <v>99.115405445711644</v>
      </c>
      <c r="L31" s="9">
        <v>100.39686209570691</v>
      </c>
    </row>
    <row r="32" spans="1:12">
      <c r="A32" s="59">
        <v>41060</v>
      </c>
      <c r="B32" s="7">
        <v>101.22440564060679</v>
      </c>
      <c r="C32" s="7">
        <v>111.46859491559304</v>
      </c>
      <c r="D32" s="7">
        <v>100.4224094233508</v>
      </c>
      <c r="E32" s="7">
        <v>97.866566956893323</v>
      </c>
      <c r="F32" s="7">
        <v>96.967915334585243</v>
      </c>
      <c r="G32" s="7">
        <v>100.18173689278906</v>
      </c>
      <c r="H32" s="7">
        <v>99.207716155700993</v>
      </c>
      <c r="I32" s="7">
        <v>99.625976776034889</v>
      </c>
      <c r="J32" s="7">
        <v>99.004942339373969</v>
      </c>
      <c r="K32" s="7">
        <v>99.049472932348536</v>
      </c>
      <c r="L32" s="9">
        <v>100.80870302211011</v>
      </c>
    </row>
    <row r="33" spans="1:12">
      <c r="A33" s="59">
        <v>41090</v>
      </c>
      <c r="B33" s="7">
        <v>98.612889111858792</v>
      </c>
      <c r="C33" s="7">
        <v>105.98147630237284</v>
      </c>
      <c r="D33" s="7">
        <v>100.451374640952</v>
      </c>
      <c r="E33" s="7">
        <v>99.05881096095294</v>
      </c>
      <c r="F33" s="7">
        <v>98.52153307086121</v>
      </c>
      <c r="G33" s="7">
        <v>104.8260733969777</v>
      </c>
      <c r="H33" s="7">
        <v>98.457131461101952</v>
      </c>
      <c r="I33" s="7">
        <v>99.280724569297874</v>
      </c>
      <c r="J33" s="7">
        <v>100.40197693574959</v>
      </c>
      <c r="K33" s="7">
        <v>98.84225646177876</v>
      </c>
      <c r="L33" s="9">
        <v>99.236969919107864</v>
      </c>
    </row>
    <row r="34" spans="1:12">
      <c r="A34" s="59">
        <v>41121</v>
      </c>
      <c r="B34" s="7">
        <v>100.20806320121373</v>
      </c>
      <c r="C34" s="7">
        <v>103.80026483359174</v>
      </c>
      <c r="D34" s="7">
        <v>100.91481812257115</v>
      </c>
      <c r="E34" s="7">
        <v>101.12280326905613</v>
      </c>
      <c r="F34" s="7">
        <v>100.72821408032746</v>
      </c>
      <c r="G34" s="7">
        <v>111.43425672056743</v>
      </c>
      <c r="H34" s="7">
        <v>99.697227913048209</v>
      </c>
      <c r="I34" s="7">
        <v>99.722647393921264</v>
      </c>
      <c r="J34" s="7">
        <v>101.31136738056013</v>
      </c>
      <c r="K34" s="7">
        <v>99.713507531219832</v>
      </c>
      <c r="L34" s="9">
        <v>100.81038747287539</v>
      </c>
    </row>
    <row r="35" spans="1:12">
      <c r="A35" s="59">
        <v>41152</v>
      </c>
      <c r="B35" s="7">
        <v>102.18784240662949</v>
      </c>
      <c r="C35" s="7">
        <v>114.07344800752222</v>
      </c>
      <c r="D35" s="7">
        <v>101.26240073378551</v>
      </c>
      <c r="E35" s="7">
        <v>101.13562309705678</v>
      </c>
      <c r="F35" s="7">
        <v>102.33476495090089</v>
      </c>
      <c r="G35" s="7">
        <v>115.05440870015755</v>
      </c>
      <c r="H35" s="7">
        <v>100.41517849049077</v>
      </c>
      <c r="I35" s="7">
        <v>100.57887286662907</v>
      </c>
      <c r="J35" s="7">
        <v>102.73476112026358</v>
      </c>
      <c r="K35" s="7">
        <v>102.2566187609397</v>
      </c>
      <c r="L35" s="9">
        <v>102.86550577020655</v>
      </c>
    </row>
    <row r="36" spans="1:12">
      <c r="A36" s="59">
        <v>41182</v>
      </c>
      <c r="B36" s="7">
        <v>101.55320746218902</v>
      </c>
      <c r="C36" s="7">
        <v>101.3933068646848</v>
      </c>
      <c r="D36" s="7">
        <v>102.24721813222622</v>
      </c>
      <c r="E36" s="7">
        <v>101.3920196570696</v>
      </c>
      <c r="F36" s="7">
        <v>103.71983469965015</v>
      </c>
      <c r="G36" s="7">
        <v>107.37943437070558</v>
      </c>
      <c r="H36" s="7">
        <v>102.12303062167993</v>
      </c>
      <c r="I36" s="7">
        <v>99.446445628531649</v>
      </c>
      <c r="J36" s="7">
        <v>104.07907742998353</v>
      </c>
      <c r="K36" s="7">
        <v>101.08867138136465</v>
      </c>
      <c r="L36" s="9">
        <v>101.8773233410527</v>
      </c>
    </row>
    <row r="37" spans="1:12">
      <c r="A37" s="59">
        <v>41213</v>
      </c>
      <c r="B37" s="7">
        <v>99.378317926429474</v>
      </c>
      <c r="C37" s="7">
        <v>108.23115677199151</v>
      </c>
      <c r="D37" s="7">
        <v>101.63894856260107</v>
      </c>
      <c r="E37" s="7">
        <v>102.91757918914588</v>
      </c>
      <c r="F37" s="7">
        <v>105.95922878976336</v>
      </c>
      <c r="G37" s="7">
        <v>109.74596067185162</v>
      </c>
      <c r="H37" s="7">
        <v>102.96063962869627</v>
      </c>
      <c r="I37" s="7">
        <v>99.349775010645274</v>
      </c>
      <c r="J37" s="7">
        <v>101.89126853377265</v>
      </c>
      <c r="K37" s="7">
        <v>101.97405084652638</v>
      </c>
      <c r="L37" s="9">
        <v>100.86847734988332</v>
      </c>
    </row>
    <row r="38" spans="1:12">
      <c r="A38" s="59">
        <v>41243</v>
      </c>
      <c r="B38" s="7">
        <v>98.09490396840549</v>
      </c>
      <c r="C38" s="7">
        <v>98.26741391309929</v>
      </c>
      <c r="D38" s="7">
        <v>102.21825291462503</v>
      </c>
      <c r="E38" s="7">
        <v>104.2380214732119</v>
      </c>
      <c r="F38" s="7">
        <v>108.46415644086532</v>
      </c>
      <c r="G38" s="7">
        <v>104.50361323365591</v>
      </c>
      <c r="H38" s="7">
        <v>102.59078630092282</v>
      </c>
      <c r="I38" s="7">
        <v>97.913525830619264</v>
      </c>
      <c r="J38" s="7">
        <v>100.59967051070841</v>
      </c>
      <c r="K38" s="7">
        <v>101.61142202302929</v>
      </c>
      <c r="L38" s="9">
        <v>99.595860950071895</v>
      </c>
    </row>
    <row r="39" spans="1:12">
      <c r="A39" s="59">
        <v>41274</v>
      </c>
      <c r="B39" s="7">
        <v>97.577028931547886</v>
      </c>
      <c r="C39" s="7">
        <v>101.26650618567852</v>
      </c>
      <c r="D39" s="7">
        <v>102.4499746554346</v>
      </c>
      <c r="E39" s="7">
        <v>104.22520164521126</v>
      </c>
      <c r="F39" s="7">
        <v>110.56788351272483</v>
      </c>
      <c r="G39" s="7">
        <v>98.895180337476205</v>
      </c>
      <c r="H39" s="7">
        <v>102.85185923817467</v>
      </c>
      <c r="I39" s="7">
        <v>96.725858239443909</v>
      </c>
      <c r="J39" s="7">
        <v>102.77429983525535</v>
      </c>
      <c r="K39" s="7">
        <v>101.71503025831417</v>
      </c>
      <c r="L39" s="9">
        <v>99.165498138086164</v>
      </c>
    </row>
    <row r="40" spans="1:12">
      <c r="A40" s="59">
        <v>41305</v>
      </c>
      <c r="B40" s="7">
        <v>99.84160383162768</v>
      </c>
      <c r="C40" s="7">
        <v>77.636613012429805</v>
      </c>
      <c r="D40" s="7">
        <v>108.35887904607884</v>
      </c>
      <c r="E40" s="7">
        <v>105.8661396292933</v>
      </c>
      <c r="F40" s="7">
        <v>109.48236866769102</v>
      </c>
      <c r="G40" s="7">
        <v>98.65092140268456</v>
      </c>
      <c r="H40" s="7">
        <v>101.77493337201081</v>
      </c>
      <c r="I40" s="7">
        <v>97.278261770223153</v>
      </c>
      <c r="J40" s="7">
        <v>104.8830313014827</v>
      </c>
      <c r="K40" s="7">
        <v>102.29429448286147</v>
      </c>
      <c r="L40" s="9">
        <v>100.51544539153603</v>
      </c>
    </row>
    <row r="41" spans="1:12">
      <c r="A41" s="59">
        <v>41333</v>
      </c>
      <c r="B41" s="7">
        <v>100.75423206370409</v>
      </c>
      <c r="C41" s="7">
        <v>90.477448784661306</v>
      </c>
      <c r="D41" s="7">
        <v>107.48992251804292</v>
      </c>
      <c r="E41" s="7">
        <v>105.53282410127665</v>
      </c>
      <c r="F41" s="7">
        <v>108.69582317517886</v>
      </c>
      <c r="G41" s="7">
        <v>87.187217262817441</v>
      </c>
      <c r="H41" s="7">
        <v>101.73142121580217</v>
      </c>
      <c r="I41" s="7">
        <v>95.759152060580249</v>
      </c>
      <c r="J41" s="7">
        <v>105.75288303130148</v>
      </c>
      <c r="K41" s="7">
        <v>102.81233565928589</v>
      </c>
      <c r="L41" s="9">
        <v>100.82561134699982</v>
      </c>
    </row>
    <row r="42" spans="1:12">
      <c r="A42" s="59">
        <v>41364</v>
      </c>
      <c r="B42" s="7">
        <v>100.78777335063839</v>
      </c>
      <c r="C42" s="7">
        <v>99.989250948881306</v>
      </c>
      <c r="D42" s="7">
        <v>105.40442685075672</v>
      </c>
      <c r="E42" s="7">
        <v>104.77645424923882</v>
      </c>
      <c r="F42" s="7">
        <v>108.41372810720495</v>
      </c>
      <c r="G42" s="7">
        <v>81.708472654397184</v>
      </c>
      <c r="H42" s="7">
        <v>102.76483492575738</v>
      </c>
      <c r="I42" s="7">
        <v>96.035353825969878</v>
      </c>
      <c r="J42" s="7">
        <v>105.62108731466228</v>
      </c>
      <c r="K42" s="7">
        <v>103.51404598007896</v>
      </c>
      <c r="L42" s="9">
        <v>100.78077097101114</v>
      </c>
    </row>
    <row r="43" spans="1:12">
      <c r="A43" s="59">
        <v>41394</v>
      </c>
      <c r="B43" s="7">
        <v>100.48828596942585</v>
      </c>
      <c r="C43" s="7">
        <v>104.33922868953829</v>
      </c>
      <c r="D43" s="7">
        <v>108.38784426368004</v>
      </c>
      <c r="E43" s="7">
        <v>108.3019069494151</v>
      </c>
      <c r="F43" s="7">
        <v>109.25002808887989</v>
      </c>
      <c r="G43" s="7">
        <v>86.340740894667263</v>
      </c>
      <c r="H43" s="7">
        <v>103.46102942509563</v>
      </c>
      <c r="I43" s="7">
        <v>99.487875893340089</v>
      </c>
      <c r="J43" s="7">
        <v>106.9654036243822</v>
      </c>
      <c r="K43" s="7">
        <v>103.94260731693916</v>
      </c>
      <c r="L43" s="9">
        <v>101.34039370876577</v>
      </c>
    </row>
    <row r="44" spans="1:12">
      <c r="A44" s="59">
        <v>41425</v>
      </c>
      <c r="B44" s="7">
        <v>101.54975278494778</v>
      </c>
      <c r="C44" s="7">
        <v>109.68015095356085</v>
      </c>
      <c r="D44" s="7">
        <v>107.57681817084651</v>
      </c>
      <c r="E44" s="7">
        <v>110.12232252550612</v>
      </c>
      <c r="F44" s="7">
        <v>109.8860399897456</v>
      </c>
      <c r="G44" s="7">
        <v>91.422913709278404</v>
      </c>
      <c r="H44" s="7">
        <v>102.77571296480954</v>
      </c>
      <c r="I44" s="7">
        <v>98.907852186021884</v>
      </c>
      <c r="J44" s="7">
        <v>106.50411861614498</v>
      </c>
      <c r="K44" s="7">
        <v>104.58309458960935</v>
      </c>
      <c r="L44" s="9">
        <v>102.39915015300147</v>
      </c>
    </row>
    <row r="45" spans="1:12">
      <c r="A45" s="59">
        <v>41455</v>
      </c>
      <c r="B45" s="7">
        <v>102.44015221106518</v>
      </c>
      <c r="C45" s="7">
        <v>112.18554143870583</v>
      </c>
      <c r="D45" s="7">
        <v>108.09819208766805</v>
      </c>
      <c r="E45" s="7">
        <v>110.63511564553176</v>
      </c>
      <c r="F45" s="7">
        <v>110.38173110728363</v>
      </c>
      <c r="G45" s="7">
        <v>95.444812839417892</v>
      </c>
      <c r="H45" s="7">
        <v>103.14556629258298</v>
      </c>
      <c r="I45" s="7">
        <v>97.872095565810824</v>
      </c>
      <c r="J45" s="7">
        <v>105.77924217462933</v>
      </c>
      <c r="K45" s="7">
        <v>104.65373656821268</v>
      </c>
      <c r="L45" s="9">
        <v>103.25770552899925</v>
      </c>
    </row>
    <row r="46" spans="1:12">
      <c r="A46" s="59">
        <v>41486</v>
      </c>
      <c r="B46" s="7">
        <v>104.9438373173825</v>
      </c>
      <c r="C46" s="7">
        <v>120.85435187216181</v>
      </c>
      <c r="D46" s="7">
        <v>107.31613121243574</v>
      </c>
      <c r="E46" s="7">
        <v>109.22493456546124</v>
      </c>
      <c r="F46" s="7">
        <v>122.17030408260608</v>
      </c>
      <c r="G46" s="7">
        <v>98.850889064556171</v>
      </c>
      <c r="H46" s="7">
        <v>103.17820040973947</v>
      </c>
      <c r="I46" s="7">
        <v>96.794908680791323</v>
      </c>
      <c r="J46" s="7">
        <v>106.51729818780889</v>
      </c>
      <c r="K46" s="7">
        <v>105.23771025800021</v>
      </c>
      <c r="L46" s="9">
        <v>105.44579869953205</v>
      </c>
    </row>
    <row r="47" spans="1:12">
      <c r="A47" s="59">
        <v>41517</v>
      </c>
      <c r="B47" s="8">
        <v>106.09082175360308</v>
      </c>
      <c r="C47" s="8">
        <v>118.2126880359464</v>
      </c>
      <c r="D47" s="8">
        <v>106.91061816601898</v>
      </c>
      <c r="E47" s="8">
        <v>110.25052080551252</v>
      </c>
      <c r="F47" s="8">
        <v>133.74049306369258</v>
      </c>
      <c r="G47" s="8">
        <v>108.48644839914402</v>
      </c>
      <c r="H47" s="8">
        <v>103.08029805827003</v>
      </c>
      <c r="I47" s="8">
        <v>96.242505150012079</v>
      </c>
      <c r="J47" s="8">
        <v>106.75453047775947</v>
      </c>
      <c r="K47" s="8">
        <v>105.46847405477108</v>
      </c>
      <c r="L47" s="9">
        <v>106.82668103352852</v>
      </c>
    </row>
    <row r="48" spans="1:12">
      <c r="A48" s="59">
        <v>41547</v>
      </c>
      <c r="B48" s="8">
        <v>105.88165392524218</v>
      </c>
      <c r="C48" s="8">
        <v>111.88507577317212</v>
      </c>
      <c r="D48" s="8">
        <v>106.7368268604118</v>
      </c>
      <c r="E48" s="8">
        <v>110.16078200950804</v>
      </c>
      <c r="F48" s="8">
        <v>145.60599215942241</v>
      </c>
      <c r="G48" s="8">
        <v>107.67363206766981</v>
      </c>
      <c r="H48" s="8">
        <v>103.60244393277372</v>
      </c>
      <c r="I48" s="8">
        <v>95.966303384622464</v>
      </c>
      <c r="J48" s="8">
        <v>107.88797364085667</v>
      </c>
      <c r="K48" s="8">
        <v>104.88920983022378</v>
      </c>
      <c r="L48" s="9">
        <v>106.73438307826228</v>
      </c>
    </row>
    <row r="49" spans="1:12">
      <c r="A49" s="59">
        <v>41578</v>
      </c>
      <c r="B49" s="8">
        <v>103.69321234735807</v>
      </c>
      <c r="C49" s="8">
        <v>109.96145050076986</v>
      </c>
      <c r="D49" s="8">
        <v>110.7919573245794</v>
      </c>
      <c r="E49" s="8">
        <v>109.12237594145611</v>
      </c>
      <c r="F49" s="8">
        <v>146.61527568873291</v>
      </c>
      <c r="G49" s="8">
        <v>108.42775077019752</v>
      </c>
      <c r="H49" s="8">
        <v>100.92644632594231</v>
      </c>
      <c r="I49" s="8">
        <v>96.656807798096509</v>
      </c>
      <c r="J49" s="8">
        <v>107.7166392092257</v>
      </c>
      <c r="K49" s="8">
        <v>105.27538597992198</v>
      </c>
      <c r="L49" s="9">
        <v>105.48132662333252</v>
      </c>
    </row>
    <row r="50" spans="1:12">
      <c r="A50" s="59">
        <v>41608</v>
      </c>
      <c r="B50" s="8">
        <v>102.88432121688517</v>
      </c>
      <c r="C50" s="8">
        <v>95.523699975655958</v>
      </c>
      <c r="D50" s="8">
        <v>108.15612252287045</v>
      </c>
      <c r="E50" s="8">
        <v>109.25057422146253</v>
      </c>
      <c r="F50" s="8">
        <v>147.77358339441315</v>
      </c>
      <c r="G50" s="8">
        <v>111.52155746065388</v>
      </c>
      <c r="H50" s="8">
        <v>100.62186123248182</v>
      </c>
      <c r="I50" s="8">
        <v>97.402552564648474</v>
      </c>
      <c r="J50" s="8">
        <v>108.08566721581549</v>
      </c>
      <c r="K50" s="8">
        <v>105.93471111355305</v>
      </c>
      <c r="L50" s="9">
        <v>104.7233055633816</v>
      </c>
    </row>
    <row r="51" spans="1:12">
      <c r="A51" s="59">
        <v>41639</v>
      </c>
      <c r="B51" s="8">
        <v>105.12682977167982</v>
      </c>
      <c r="C51" s="8">
        <v>97.860048303183945</v>
      </c>
      <c r="D51" s="8">
        <v>109.02507905090637</v>
      </c>
      <c r="E51" s="8">
        <v>111.2120079055606</v>
      </c>
      <c r="F51" s="8">
        <v>148.36379023643315</v>
      </c>
      <c r="G51" s="8">
        <v>107.54687455968487</v>
      </c>
      <c r="H51" s="8">
        <v>101.47034827855032</v>
      </c>
      <c r="I51" s="8">
        <v>97.236831505414699</v>
      </c>
      <c r="J51" s="8">
        <v>108.37561779242175</v>
      </c>
      <c r="K51" s="8">
        <v>105.68981892106152</v>
      </c>
      <c r="L51" s="9">
        <v>106.16853028598666</v>
      </c>
    </row>
    <row r="52" spans="1:12">
      <c r="A52" s="59">
        <v>41670</v>
      </c>
      <c r="B52" s="8">
        <v>104.796789095069</v>
      </c>
      <c r="C52" s="8">
        <v>97.093539807610668</v>
      </c>
      <c r="D52" s="8">
        <v>111.66091385261532</v>
      </c>
      <c r="E52" s="8">
        <v>111.23764756156189</v>
      </c>
      <c r="F52" s="8">
        <v>149.5052638882764</v>
      </c>
      <c r="G52" s="8">
        <v>113.15417377718738</v>
      </c>
      <c r="H52" s="8">
        <v>103.49366354225212</v>
      </c>
      <c r="I52" s="8">
        <v>96.408226209245854</v>
      </c>
      <c r="J52" s="8">
        <v>110.31301482701812</v>
      </c>
      <c r="K52" s="8">
        <v>106.994340792603</v>
      </c>
      <c r="L52" s="9">
        <v>106.61223432155775</v>
      </c>
    </row>
    <row r="53" spans="1:12">
      <c r="A53" s="59">
        <v>41698</v>
      </c>
      <c r="B53" s="8">
        <v>108.17399708375133</v>
      </c>
      <c r="C53" s="8">
        <v>94.748329144038124</v>
      </c>
      <c r="D53" s="8">
        <v>111.9216008110261</v>
      </c>
      <c r="E53" s="8">
        <v>111.81453982159073</v>
      </c>
      <c r="F53" s="8">
        <v>150.83431098039017</v>
      </c>
      <c r="G53" s="8">
        <v>106.33567046964373</v>
      </c>
      <c r="H53" s="8">
        <v>104.03756549486013</v>
      </c>
      <c r="I53" s="8">
        <v>97.057300357911458</v>
      </c>
      <c r="J53" s="8">
        <v>112.2504118616145</v>
      </c>
      <c r="K53" s="8">
        <v>106.90015148779857</v>
      </c>
      <c r="L53" s="9">
        <v>108.54857669171317</v>
      </c>
    </row>
    <row r="54" spans="1:12">
      <c r="A54" s="59">
        <v>41729</v>
      </c>
      <c r="B54" s="8">
        <v>110.00434810957164</v>
      </c>
      <c r="C54" s="8">
        <v>121.03333153753049</v>
      </c>
      <c r="D54" s="8">
        <v>114.09399213111588</v>
      </c>
      <c r="E54" s="8">
        <v>113.09652262165483</v>
      </c>
      <c r="F54" s="8">
        <v>152.2972034164431</v>
      </c>
      <c r="G54" s="8">
        <v>80.569533714032616</v>
      </c>
      <c r="H54" s="8">
        <v>106.8876117265261</v>
      </c>
      <c r="I54" s="8">
        <v>97.084920534450418</v>
      </c>
      <c r="J54" s="8">
        <v>114.16144975288303</v>
      </c>
      <c r="K54" s="8">
        <v>106.994340792603</v>
      </c>
      <c r="L54" s="9">
        <v>109.5019250901552</v>
      </c>
    </row>
    <row r="55" spans="1:12">
      <c r="A55" s="59">
        <v>41759</v>
      </c>
      <c r="B55" s="8">
        <v>113.41464144169855</v>
      </c>
      <c r="C55" s="8">
        <v>120.08640279669748</v>
      </c>
      <c r="D55" s="8">
        <v>113.16710516787758</v>
      </c>
      <c r="E55" s="8">
        <v>112.78884674963945</v>
      </c>
      <c r="F55" s="8">
        <v>152.65929216607685</v>
      </c>
      <c r="G55" s="8">
        <v>111.73116595626894</v>
      </c>
      <c r="H55" s="8">
        <v>106.13702703192705</v>
      </c>
      <c r="I55" s="8">
        <v>96.435846385784814</v>
      </c>
      <c r="J55" s="8">
        <v>116.20428336079077</v>
      </c>
      <c r="K55" s="8">
        <v>107.61128073907207</v>
      </c>
      <c r="L55" s="9">
        <v>113.0968977575513</v>
      </c>
    </row>
    <row r="56" spans="1:12">
      <c r="A56" s="59">
        <v>41790</v>
      </c>
      <c r="B56" s="8">
        <v>114.62086776238219</v>
      </c>
      <c r="C56" s="8">
        <v>120.19288313626051</v>
      </c>
      <c r="D56" s="8">
        <v>114.991913876753</v>
      </c>
      <c r="E56" s="8">
        <v>112.41707173762086</v>
      </c>
      <c r="F56" s="8">
        <v>153.27911030175554</v>
      </c>
      <c r="G56" s="8">
        <v>113.90213537634739</v>
      </c>
      <c r="H56" s="8">
        <v>106.14790507097921</v>
      </c>
      <c r="I56" s="8">
        <v>96.767288504252363</v>
      </c>
      <c r="J56" s="8">
        <v>113.75288303130148</v>
      </c>
      <c r="K56" s="8">
        <v>109.87653351961885</v>
      </c>
      <c r="L56" s="9">
        <v>114.28381497511654</v>
      </c>
    </row>
    <row r="57" spans="1:12">
      <c r="A57" s="59">
        <v>41820</v>
      </c>
      <c r="B57" s="8">
        <v>116.68740127995048</v>
      </c>
      <c r="C57" s="8">
        <v>166.47946019809467</v>
      </c>
      <c r="D57" s="8">
        <v>114.991913876753</v>
      </c>
      <c r="E57" s="8">
        <v>112.51963036162599</v>
      </c>
      <c r="F57" s="8">
        <v>153.76047555138231</v>
      </c>
      <c r="G57" s="8">
        <v>119.50449224326027</v>
      </c>
      <c r="H57" s="8">
        <v>107.51853799155138</v>
      </c>
      <c r="I57" s="8">
        <v>96.891579298677684</v>
      </c>
      <c r="J57" s="8">
        <v>116.24382207578253</v>
      </c>
      <c r="K57" s="8">
        <v>110.38515576556281</v>
      </c>
      <c r="L57" s="9">
        <v>117.07143906067057</v>
      </c>
    </row>
    <row r="58" spans="1:12">
      <c r="A58" s="59">
        <v>41851</v>
      </c>
      <c r="B58" s="8">
        <v>117.07769093177455</v>
      </c>
      <c r="C58" s="8">
        <v>148.13351199058138</v>
      </c>
      <c r="D58" s="8">
        <v>115.25260083516378</v>
      </c>
      <c r="E58" s="8">
        <v>115.17333475775867</v>
      </c>
      <c r="F58" s="8">
        <v>156.09419357834719</v>
      </c>
      <c r="G58" s="8">
        <v>114.26246092519155</v>
      </c>
      <c r="H58" s="8">
        <v>105.85419801657088</v>
      </c>
      <c r="I58" s="8">
        <v>95.510570471729594</v>
      </c>
      <c r="J58" s="8">
        <v>117.28500823723229</v>
      </c>
      <c r="K58" s="8">
        <v>112.18417148732762</v>
      </c>
      <c r="L58" s="9">
        <v>116.90126611390359</v>
      </c>
    </row>
    <row r="59" spans="1:12">
      <c r="A59" s="59">
        <v>41882</v>
      </c>
      <c r="B59" s="8">
        <v>115.21612955733502</v>
      </c>
      <c r="C59" s="8">
        <v>138.15949570218521</v>
      </c>
      <c r="D59" s="8">
        <v>115.86087040478891</v>
      </c>
      <c r="E59" s="8">
        <v>116.59633566582981</v>
      </c>
      <c r="F59" s="8">
        <v>158.57393775002208</v>
      </c>
      <c r="G59" s="8">
        <v>119.74318830545216</v>
      </c>
      <c r="H59" s="8">
        <v>106.22405134434433</v>
      </c>
      <c r="I59" s="8">
        <v>95.054837558836724</v>
      </c>
      <c r="J59" s="8">
        <v>116.90280065897858</v>
      </c>
      <c r="K59" s="8">
        <v>112.54209084558448</v>
      </c>
      <c r="L59" s="9">
        <v>115.88698186878959</v>
      </c>
    </row>
    <row r="60" spans="1:12">
      <c r="A60" s="59">
        <v>41912</v>
      </c>
      <c r="B60" s="8">
        <v>114.5300491487113</v>
      </c>
      <c r="C60" s="8">
        <v>129.93882056620842</v>
      </c>
      <c r="D60" s="8">
        <v>115.57121822877694</v>
      </c>
      <c r="E60" s="8">
        <v>118.7500667699375</v>
      </c>
      <c r="F60" s="8">
        <v>160.99769612173782</v>
      </c>
      <c r="G60" s="8">
        <v>119.67126848243578</v>
      </c>
      <c r="H60" s="8">
        <v>108.09507406131588</v>
      </c>
      <c r="I60" s="8">
        <v>95.372469589034793</v>
      </c>
      <c r="J60" s="8">
        <v>118.44481054365733</v>
      </c>
      <c r="K60" s="8">
        <v>113.01303736960668</v>
      </c>
      <c r="L60" s="9">
        <v>115.50651471910712</v>
      </c>
    </row>
    <row r="61" spans="1:12">
      <c r="A61" s="59">
        <v>41943</v>
      </c>
      <c r="B61" s="8">
        <v>112.35276771225946</v>
      </c>
      <c r="C61" s="8">
        <v>144.27291028138251</v>
      </c>
      <c r="D61" s="8">
        <v>120.03186173936132</v>
      </c>
      <c r="E61" s="8">
        <v>118.19881416590994</v>
      </c>
      <c r="F61" s="8">
        <v>162.37743844771538</v>
      </c>
      <c r="G61" s="8">
        <v>128.65861686273195</v>
      </c>
      <c r="H61" s="8">
        <v>108.66073209202821</v>
      </c>
      <c r="I61" s="8">
        <v>96.394416120976373</v>
      </c>
      <c r="J61" s="8">
        <v>118.19439868204283</v>
      </c>
      <c r="K61" s="8">
        <v>114.00673453529352</v>
      </c>
      <c r="L61" s="9">
        <v>115.25162422973987</v>
      </c>
    </row>
    <row r="62" spans="1:12">
      <c r="A62" s="59">
        <v>41973</v>
      </c>
      <c r="B62" s="8">
        <v>109.93399123019202</v>
      </c>
      <c r="C62" s="8">
        <v>123.58161068344873</v>
      </c>
      <c r="D62" s="8">
        <v>118.32291390089068</v>
      </c>
      <c r="E62" s="8">
        <v>118.94236418994711</v>
      </c>
      <c r="F62" s="8">
        <v>164.41031796558963</v>
      </c>
      <c r="G62" s="8">
        <v>126.41625544415811</v>
      </c>
      <c r="H62" s="8">
        <v>110.71668147288649</v>
      </c>
      <c r="I62" s="8">
        <v>96.960629740025084</v>
      </c>
      <c r="J62" s="8">
        <v>117.667215815486</v>
      </c>
      <c r="K62" s="8">
        <v>114.09150490961751</v>
      </c>
      <c r="L62" s="9">
        <v>113.18968320184305</v>
      </c>
    </row>
    <row r="63" spans="1:12">
      <c r="A63" s="59">
        <v>42004</v>
      </c>
      <c r="B63" s="8">
        <v>103.45385733232776</v>
      </c>
      <c r="C63" s="8">
        <v>117.15378515060998</v>
      </c>
      <c r="D63" s="8">
        <v>117.56981824325955</v>
      </c>
      <c r="E63" s="8">
        <v>119.51925644997597</v>
      </c>
      <c r="F63" s="8">
        <v>165.96854939346971</v>
      </c>
      <c r="G63" s="8">
        <v>125.34702834104094</v>
      </c>
      <c r="H63" s="8">
        <v>110.14014540312199</v>
      </c>
      <c r="I63" s="8">
        <v>97.582083712151729</v>
      </c>
      <c r="J63" s="8">
        <v>118.90609555189457</v>
      </c>
      <c r="K63" s="8">
        <v>114.94391811809768</v>
      </c>
      <c r="L63" s="9">
        <v>108.90790867624548</v>
      </c>
    </row>
    <row r="64" spans="1:12">
      <c r="A64" s="59">
        <v>42035</v>
      </c>
      <c r="B64" s="8">
        <v>95.219116943211475</v>
      </c>
      <c r="C64" s="8">
        <v>82.540034810983769</v>
      </c>
      <c r="D64" s="8">
        <v>114.03606169591349</v>
      </c>
      <c r="E64" s="8">
        <v>118.73724694193686</v>
      </c>
      <c r="F64" s="8">
        <v>167.09102519792091</v>
      </c>
      <c r="G64" s="8">
        <v>114.78171310168008</v>
      </c>
      <c r="H64" s="8">
        <v>110.3033159889044</v>
      </c>
      <c r="I64" s="8">
        <v>97.692564418307569</v>
      </c>
      <c r="J64" s="8">
        <v>118.26029654036243</v>
      </c>
      <c r="K64" s="8">
        <v>114.87327613949437</v>
      </c>
      <c r="L64" s="9">
        <v>102.1254086832441</v>
      </c>
    </row>
    <row r="65" spans="1:12">
      <c r="A65" s="59">
        <v>42063</v>
      </c>
      <c r="B65" s="8">
        <v>87.85186021461395</v>
      </c>
      <c r="C65" s="8">
        <v>74.759214420309377</v>
      </c>
      <c r="D65" s="8">
        <v>112.93538342706799</v>
      </c>
      <c r="E65" s="8">
        <v>120.71150045403557</v>
      </c>
      <c r="F65" s="8">
        <v>166.71215824966859</v>
      </c>
      <c r="G65" s="8">
        <v>120.3750723658062</v>
      </c>
      <c r="H65" s="8">
        <v>109.11760973221894</v>
      </c>
      <c r="I65" s="8">
        <v>98.617840332362789</v>
      </c>
      <c r="J65" s="8">
        <v>118.27347611202636</v>
      </c>
      <c r="K65" s="8">
        <v>113.58759212891376</v>
      </c>
      <c r="L65" s="9">
        <v>97.259373846764419</v>
      </c>
    </row>
    <row r="66" spans="1:12">
      <c r="A66" s="59">
        <v>42094</v>
      </c>
      <c r="B66" s="8">
        <v>81.395487491947364</v>
      </c>
      <c r="C66" s="8">
        <v>106.73001284504018</v>
      </c>
      <c r="D66" s="8">
        <v>113.51468777909194</v>
      </c>
      <c r="E66" s="8">
        <v>120.13460819400673</v>
      </c>
      <c r="F66" s="8">
        <v>166.08840458761526</v>
      </c>
      <c r="G66" s="8">
        <v>123.54040799721395</v>
      </c>
      <c r="H66" s="8">
        <v>108.02980582700292</v>
      </c>
      <c r="I66" s="8">
        <v>98.728321038518644</v>
      </c>
      <c r="J66" s="8">
        <v>119.06425041186161</v>
      </c>
      <c r="K66" s="8">
        <v>113.75713287756176</v>
      </c>
      <c r="L66" s="9">
        <v>93.93561951828967</v>
      </c>
    </row>
    <row r="67" spans="1:12">
      <c r="A67" s="59">
        <v>42124</v>
      </c>
      <c r="B67" s="8">
        <v>80.09891811078063</v>
      </c>
      <c r="C67" s="8">
        <v>98.80363674859673</v>
      </c>
      <c r="D67" s="8">
        <v>109.54645296772792</v>
      </c>
      <c r="E67" s="8">
        <v>120.82687890604134</v>
      </c>
      <c r="F67" s="8">
        <v>166.13928443204694</v>
      </c>
      <c r="G67" s="8">
        <v>119.77911634829101</v>
      </c>
      <c r="H67" s="8">
        <v>105.22327175154558</v>
      </c>
      <c r="I67" s="8">
        <v>99.032142980447219</v>
      </c>
      <c r="J67" s="8">
        <v>119.22240527182866</v>
      </c>
      <c r="K67" s="8">
        <v>111.86392785099252</v>
      </c>
      <c r="L67" s="9">
        <v>92.225738592295571</v>
      </c>
    </row>
    <row r="68" spans="1:12">
      <c r="A68" s="59">
        <v>42155</v>
      </c>
      <c r="B68" s="8">
        <v>79.551269431817531</v>
      </c>
      <c r="C68" s="8">
        <v>139.00971601000708</v>
      </c>
      <c r="D68" s="8">
        <v>107.14233990682855</v>
      </c>
      <c r="E68" s="8">
        <v>122.99342983814967</v>
      </c>
      <c r="F68" s="8">
        <v>165.94209199046526</v>
      </c>
      <c r="G68" s="8">
        <v>114.36911162785483</v>
      </c>
      <c r="H68" s="8">
        <v>104.82078430661566</v>
      </c>
      <c r="I68" s="8">
        <v>99.487875893340089</v>
      </c>
      <c r="J68" s="8">
        <v>119.15650741350906</v>
      </c>
      <c r="K68" s="8">
        <v>111.35530560504854</v>
      </c>
      <c r="L68" s="9">
        <v>92.362943793488</v>
      </c>
    </row>
    <row r="69" spans="1:12">
      <c r="A69" s="59">
        <v>42185</v>
      </c>
      <c r="B69" s="8">
        <v>79.063015424500534</v>
      </c>
      <c r="C69" s="8">
        <v>147.1401899069094</v>
      </c>
      <c r="D69" s="8">
        <v>107.92440078206087</v>
      </c>
      <c r="E69" s="8">
        <v>123.77543934618878</v>
      </c>
      <c r="F69" s="8">
        <v>166.03724026856659</v>
      </c>
      <c r="G69" s="8">
        <v>118.20833212623255</v>
      </c>
      <c r="H69" s="8">
        <v>104.04844353391229</v>
      </c>
      <c r="I69" s="8">
        <v>99.639786864304369</v>
      </c>
      <c r="J69" s="8">
        <v>120.17133443163097</v>
      </c>
      <c r="K69" s="8">
        <v>110.65359528425547</v>
      </c>
      <c r="L69" s="9">
        <v>92.385563961917583</v>
      </c>
    </row>
    <row r="70" spans="1:12">
      <c r="A70" s="59">
        <v>42216</v>
      </c>
      <c r="B70" s="8">
        <v>75.862472230665418</v>
      </c>
      <c r="C70" s="8">
        <v>145.26285247627908</v>
      </c>
      <c r="D70" s="8">
        <v>108.01129643486446</v>
      </c>
      <c r="E70" s="8">
        <v>121.95502377009775</v>
      </c>
      <c r="F70" s="8">
        <v>165.1137246931182</v>
      </c>
      <c r="G70" s="8">
        <v>115.30575218103665</v>
      </c>
      <c r="H70" s="8">
        <v>103.93966314339069</v>
      </c>
      <c r="I70" s="8">
        <v>101.26937728010311</v>
      </c>
      <c r="J70" s="8">
        <v>119.19604612850083</v>
      </c>
      <c r="K70" s="8">
        <v>110.44166934844549</v>
      </c>
      <c r="L70" s="9">
        <v>90.077042844419864</v>
      </c>
    </row>
    <row r="71" spans="1:12">
      <c r="A71" s="59">
        <v>42247</v>
      </c>
      <c r="B71" s="8">
        <v>73.889007214313963</v>
      </c>
      <c r="C71" s="8">
        <v>116.45300284162593</v>
      </c>
      <c r="D71" s="8">
        <v>105.02787902194115</v>
      </c>
      <c r="E71" s="8">
        <v>119.69873404198493</v>
      </c>
      <c r="F71" s="8">
        <v>164.71793710298689</v>
      </c>
      <c r="G71" s="8">
        <v>115.84648647279039</v>
      </c>
      <c r="H71" s="8">
        <v>103.47190746414779</v>
      </c>
      <c r="I71" s="8">
        <v>99.998849159310879</v>
      </c>
      <c r="J71" s="8">
        <v>120.40856672158155</v>
      </c>
      <c r="K71" s="8">
        <v>110.40870309176393</v>
      </c>
      <c r="L71" s="9">
        <v>87.916987672225758</v>
      </c>
    </row>
    <row r="72" spans="1:12">
      <c r="A72" s="59">
        <v>42277</v>
      </c>
      <c r="B72" s="8">
        <v>73.978687734540628</v>
      </c>
      <c r="C72" s="8">
        <v>111.86513272699601</v>
      </c>
      <c r="D72" s="8">
        <v>103.02927900745854</v>
      </c>
      <c r="E72" s="8">
        <v>120.3781849260189</v>
      </c>
      <c r="F72" s="8">
        <v>164.73406691507643</v>
      </c>
      <c r="G72" s="8">
        <v>120.64677117115181</v>
      </c>
      <c r="H72" s="8">
        <v>101.3398118099244</v>
      </c>
      <c r="I72" s="8">
        <v>100.48220224874271</v>
      </c>
      <c r="J72" s="8">
        <v>120.8830313014827</v>
      </c>
      <c r="K72" s="8">
        <v>109.9330471025015</v>
      </c>
      <c r="L72" s="9">
        <v>87.863808763796726</v>
      </c>
    </row>
    <row r="73" spans="1:12">
      <c r="A73" s="59">
        <v>42308</v>
      </c>
      <c r="B73" s="8">
        <v>72.705846812291895</v>
      </c>
      <c r="C73" s="8">
        <v>102.7630985906097</v>
      </c>
      <c r="D73" s="8">
        <v>99.176905066499316</v>
      </c>
      <c r="E73" s="8">
        <v>123.49340313017467</v>
      </c>
      <c r="F73" s="8">
        <v>165.75064518640136</v>
      </c>
      <c r="G73" s="8">
        <v>122.35430178075048</v>
      </c>
      <c r="H73" s="8">
        <v>101.29629965371576</v>
      </c>
      <c r="I73" s="8">
        <v>100.30267110123945</v>
      </c>
      <c r="J73" s="8">
        <v>118.87973640856673</v>
      </c>
      <c r="K73" s="8">
        <v>109.39145859987599</v>
      </c>
      <c r="L73" s="9">
        <v>86.690660055614458</v>
      </c>
    </row>
    <row r="74" spans="1:12">
      <c r="A74" s="59">
        <v>42338</v>
      </c>
      <c r="B74" s="8">
        <v>71.166031525178525</v>
      </c>
      <c r="C74" s="8">
        <v>88.229968814864563</v>
      </c>
      <c r="D74" s="8">
        <v>96.251418088778394</v>
      </c>
      <c r="E74" s="8">
        <v>124.07029539020351</v>
      </c>
      <c r="F74" s="8">
        <v>166.66579909212041</v>
      </c>
      <c r="G74" s="8">
        <v>119.36157312550891</v>
      </c>
      <c r="H74" s="8">
        <v>99.718983991152527</v>
      </c>
      <c r="I74" s="8">
        <v>100.75840401413232</v>
      </c>
      <c r="J74" s="8">
        <v>119.88138385502471</v>
      </c>
      <c r="K74" s="8">
        <v>108.55788325235669</v>
      </c>
      <c r="L74" s="9">
        <v>84.967759953188917</v>
      </c>
    </row>
    <row r="75" spans="1:12">
      <c r="A75" s="59">
        <v>42369</v>
      </c>
      <c r="B75" s="8">
        <v>69.054746060701007</v>
      </c>
      <c r="C75" s="8">
        <v>102.6674329082899</v>
      </c>
      <c r="D75" s="8">
        <v>96.396244176784379</v>
      </c>
      <c r="E75" s="8">
        <v>123.39084450616954</v>
      </c>
      <c r="F75" s="8">
        <v>168.23970637466749</v>
      </c>
      <c r="G75" s="8">
        <v>114.39754585055108</v>
      </c>
      <c r="H75" s="8">
        <v>99.479667132005005</v>
      </c>
      <c r="I75" s="8">
        <v>99.294534657567354</v>
      </c>
      <c r="J75" s="8">
        <v>120.34266886326195</v>
      </c>
      <c r="K75" s="8">
        <v>108.00687581925072</v>
      </c>
      <c r="L75" s="9">
        <v>83.637611664580888</v>
      </c>
    </row>
    <row r="76" spans="1:12">
      <c r="A76" s="59">
        <v>42400</v>
      </c>
      <c r="B76" s="8">
        <v>66.399622935995552</v>
      </c>
      <c r="C76" s="8">
        <v>73.310338544026592</v>
      </c>
      <c r="D76" s="8">
        <v>91.182505008568882</v>
      </c>
      <c r="E76" s="8">
        <v>123.76261951818813</v>
      </c>
      <c r="F76" s="8">
        <v>167.16895415736494</v>
      </c>
      <c r="G76" s="8">
        <v>116.84603914103275</v>
      </c>
      <c r="H76" s="8">
        <v>95.019671120619321</v>
      </c>
      <c r="I76" s="8">
        <v>101.87702116396028</v>
      </c>
      <c r="J76" s="8">
        <v>119.45963756177925</v>
      </c>
      <c r="K76" s="8">
        <v>107.28161817225654</v>
      </c>
      <c r="L76" s="9">
        <v>80.82257863170291</v>
      </c>
    </row>
    <row r="77" spans="1:12">
      <c r="A77" s="59">
        <v>42429</v>
      </c>
      <c r="B77" s="8">
        <v>62.706525972005103</v>
      </c>
      <c r="C77" s="8">
        <v>81.668265055798358</v>
      </c>
      <c r="D77" s="8">
        <v>92.196287624610775</v>
      </c>
      <c r="E77" s="8">
        <v>123.05752897815287</v>
      </c>
      <c r="F77" s="8">
        <v>166.79734940768407</v>
      </c>
      <c r="G77" s="8">
        <v>121.97546562324627</v>
      </c>
      <c r="H77" s="8">
        <v>95.019671120619321</v>
      </c>
      <c r="I77" s="8">
        <v>103.31327034398628</v>
      </c>
      <c r="J77" s="8">
        <v>116.21746293245469</v>
      </c>
      <c r="K77" s="8">
        <v>110.27683806503771</v>
      </c>
      <c r="L77" s="9">
        <v>79.16767775142857</v>
      </c>
    </row>
    <row r="78" spans="1:12">
      <c r="A78" s="59">
        <v>42460</v>
      </c>
      <c r="B78" s="8">
        <v>64.209497090061149</v>
      </c>
      <c r="C78" s="8">
        <v>107.34513330549207</v>
      </c>
      <c r="D78" s="8">
        <v>88.662531077264717</v>
      </c>
      <c r="E78" s="8">
        <v>125.05742214625288</v>
      </c>
      <c r="F78" s="8">
        <v>165.19875251402337</v>
      </c>
      <c r="G78" s="8">
        <v>122.38442433247566</v>
      </c>
      <c r="H78" s="8">
        <v>92.234893123266318</v>
      </c>
      <c r="I78" s="8">
        <v>103.09230893167459</v>
      </c>
      <c r="J78" s="8">
        <v>119.53871499176277</v>
      </c>
      <c r="K78" s="8">
        <v>108.49666020423381</v>
      </c>
      <c r="L78" s="9">
        <v>80.278791153892882</v>
      </c>
    </row>
    <row r="79" spans="1:12">
      <c r="A79" s="59">
        <v>42490</v>
      </c>
      <c r="B79" s="8">
        <v>63.183425011487884</v>
      </c>
      <c r="C79" s="8">
        <v>94.657655282308525</v>
      </c>
      <c r="D79" s="8">
        <v>83.970165825870765</v>
      </c>
      <c r="E79" s="8">
        <v>124.17285401420864</v>
      </c>
      <c r="F79" s="8">
        <v>163.82862960486915</v>
      </c>
      <c r="G79" s="8">
        <v>121.20849774671518</v>
      </c>
      <c r="H79" s="8">
        <v>92.365429591892237</v>
      </c>
      <c r="I79" s="8">
        <v>102.20846328242781</v>
      </c>
      <c r="J79" s="8">
        <v>118.22075782537067</v>
      </c>
      <c r="K79" s="8">
        <v>107.31929389417832</v>
      </c>
      <c r="L79" s="9">
        <v>78.798706613079474</v>
      </c>
    </row>
    <row r="80" spans="1:12">
      <c r="A80" s="59">
        <v>42521</v>
      </c>
      <c r="B80" s="8">
        <v>64.38805875162376</v>
      </c>
      <c r="C80" s="8">
        <v>116.78240823043907</v>
      </c>
      <c r="D80" s="8">
        <v>83.332931038644432</v>
      </c>
      <c r="E80" s="8">
        <v>121.85246514609263</v>
      </c>
      <c r="F80" s="8">
        <v>162.56808450287275</v>
      </c>
      <c r="G80" s="8">
        <v>123.07286335765642</v>
      </c>
      <c r="H80" s="8">
        <v>92.963721739761041</v>
      </c>
      <c r="I80" s="8">
        <v>102.070362399733</v>
      </c>
      <c r="J80" s="8">
        <v>118.68204283360791</v>
      </c>
      <c r="K80" s="8">
        <v>107.16388154125099</v>
      </c>
      <c r="L80" s="9">
        <v>80.049241221514265</v>
      </c>
    </row>
    <row r="81" spans="1:12">
      <c r="A81" s="59">
        <v>42551</v>
      </c>
      <c r="B81" s="8">
        <v>65.173875383106193</v>
      </c>
      <c r="C81" s="8">
        <v>139.07200843108942</v>
      </c>
      <c r="D81" s="8">
        <v>83.275000603442038</v>
      </c>
      <c r="E81" s="8">
        <v>122.07040222210352</v>
      </c>
      <c r="F81" s="8">
        <v>161.05341989121752</v>
      </c>
      <c r="G81" s="8">
        <v>126.79560420271217</v>
      </c>
      <c r="H81" s="8">
        <v>91.484308428667262</v>
      </c>
      <c r="I81" s="8">
        <v>100.34410136604789</v>
      </c>
      <c r="J81" s="8">
        <v>119.23558484349259</v>
      </c>
      <c r="K81" s="8">
        <v>105.85465020446928</v>
      </c>
      <c r="L81" s="9">
        <v>80.968374746946651</v>
      </c>
    </row>
    <row r="82" spans="1:12">
      <c r="A82" s="59">
        <v>42582</v>
      </c>
      <c r="B82" s="8">
        <v>65.217077977092586</v>
      </c>
      <c r="C82" s="8">
        <v>122.84797519505322</v>
      </c>
      <c r="D82" s="8">
        <v>82.666731033816887</v>
      </c>
      <c r="E82" s="8">
        <v>120.33972544201698</v>
      </c>
      <c r="F82" s="8">
        <v>160.5724130512931</v>
      </c>
      <c r="G82" s="8">
        <v>125.5753833714661</v>
      </c>
      <c r="H82" s="8">
        <v>92.115234693692557</v>
      </c>
      <c r="I82" s="8">
        <v>101.50414878068429</v>
      </c>
      <c r="J82" s="8">
        <v>117.74629324546952</v>
      </c>
      <c r="K82" s="8">
        <v>106.06657614027927</v>
      </c>
      <c r="L82" s="9">
        <v>80.540222893947046</v>
      </c>
    </row>
    <row r="83" spans="1:12">
      <c r="A83" s="59">
        <v>42613</v>
      </c>
      <c r="B83" s="8">
        <v>66.906492827652997</v>
      </c>
      <c r="C83" s="8">
        <v>126.43660730589743</v>
      </c>
      <c r="D83" s="8">
        <v>82.145357116995342</v>
      </c>
      <c r="E83" s="8">
        <v>119.68591421398429</v>
      </c>
      <c r="F83" s="8">
        <v>159.57108947376844</v>
      </c>
      <c r="G83" s="8">
        <v>129.93808727249706</v>
      </c>
      <c r="H83" s="8">
        <v>92.5938684119876</v>
      </c>
      <c r="I83" s="8">
        <v>102.98182822551874</v>
      </c>
      <c r="J83" s="8">
        <v>119.02471169686986</v>
      </c>
      <c r="K83" s="8">
        <v>106.19844116700548</v>
      </c>
      <c r="L83" s="9">
        <v>81.927186453855299</v>
      </c>
    </row>
    <row r="84" spans="1:12">
      <c r="A84" s="59">
        <v>42643</v>
      </c>
      <c r="B84" s="8">
        <v>68.393622559408172</v>
      </c>
      <c r="C84" s="8">
        <v>113.44825792068633</v>
      </c>
      <c r="D84" s="8">
        <v>83.680513649858796</v>
      </c>
      <c r="E84" s="8">
        <v>118.85262539394263</v>
      </c>
      <c r="F84" s="8">
        <v>158.57163462776427</v>
      </c>
      <c r="G84" s="8">
        <v>121.53245718251449</v>
      </c>
      <c r="H84" s="8">
        <v>92.311039396631429</v>
      </c>
      <c r="I84" s="8">
        <v>103.24421990263887</v>
      </c>
      <c r="J84" s="8">
        <v>117.21911037891269</v>
      </c>
      <c r="K84" s="8">
        <v>106.36798191565347</v>
      </c>
      <c r="L84" s="9">
        <v>82.245945794522086</v>
      </c>
    </row>
    <row r="85" spans="1:12">
      <c r="A85" s="59">
        <v>42674</v>
      </c>
      <c r="B85" s="8">
        <v>70.228512500262767</v>
      </c>
      <c r="C85" s="8">
        <v>102.22164946656395</v>
      </c>
      <c r="D85" s="8">
        <v>83.999131043471962</v>
      </c>
      <c r="E85" s="8">
        <v>119.67309438598366</v>
      </c>
      <c r="F85" s="8">
        <v>158.28907152617765</v>
      </c>
      <c r="G85" s="8">
        <v>125.24144496835424</v>
      </c>
      <c r="H85" s="8">
        <v>92.528600177674633</v>
      </c>
      <c r="I85" s="8">
        <v>103.96234449265188</v>
      </c>
      <c r="J85" s="8">
        <v>117.667215815486</v>
      </c>
      <c r="K85" s="8">
        <v>106.46688068569814</v>
      </c>
      <c r="L85" s="9">
        <v>83.424281363575602</v>
      </c>
    </row>
    <row r="86" spans="1:12">
      <c r="A86" s="59">
        <v>42704</v>
      </c>
      <c r="B86" s="8">
        <v>70.355412131060191</v>
      </c>
      <c r="C86" s="8">
        <v>102.50033660682946</v>
      </c>
      <c r="D86" s="8">
        <v>84.752226701103098</v>
      </c>
      <c r="E86" s="8">
        <v>118.48085038192404</v>
      </c>
      <c r="F86" s="8">
        <v>157.91664784139053</v>
      </c>
      <c r="G86" s="8">
        <v>118.44830292386054</v>
      </c>
      <c r="H86" s="8">
        <v>92.822307232082963</v>
      </c>
      <c r="I86" s="8">
        <v>103.17516946129147</v>
      </c>
      <c r="J86" s="8">
        <v>119.56507413509061</v>
      </c>
      <c r="K86" s="8">
        <v>107.21568565889343</v>
      </c>
      <c r="L86" s="9">
        <v>83.315336657312486</v>
      </c>
    </row>
    <row r="87" spans="1:12">
      <c r="A87" s="59">
        <v>42735</v>
      </c>
      <c r="B87" s="8">
        <v>74.673268457206191</v>
      </c>
      <c r="C87" s="8">
        <v>109.84710517604947</v>
      </c>
      <c r="D87" s="8">
        <v>83.999131043471962</v>
      </c>
      <c r="E87" s="8">
        <v>117.86549863789328</v>
      </c>
      <c r="F87" s="8">
        <v>157.73251832924672</v>
      </c>
      <c r="G87" s="8">
        <v>112.94605289997251</v>
      </c>
      <c r="H87" s="8">
        <v>94.508403285167788</v>
      </c>
      <c r="I87" s="8">
        <v>102.60895584224276</v>
      </c>
      <c r="J87" s="8">
        <v>119.6836902800659</v>
      </c>
      <c r="K87" s="8">
        <v>107.60657127383186</v>
      </c>
      <c r="L87" s="9">
        <v>86.058342366881902</v>
      </c>
    </row>
    <row r="88" spans="1:12">
      <c r="A88" s="59">
        <v>42766</v>
      </c>
      <c r="B88" s="8">
        <v>77.090707086612298</v>
      </c>
      <c r="C88" s="8">
        <v>107.20799239079173</v>
      </c>
      <c r="D88" s="8">
        <v>86.229452798764157</v>
      </c>
      <c r="E88" s="8">
        <v>118.63468831793173</v>
      </c>
      <c r="F88" s="8">
        <v>158.58383664012456</v>
      </c>
      <c r="G88" s="8">
        <v>103.67063784413568</v>
      </c>
      <c r="H88" s="8">
        <v>95.846402088583503</v>
      </c>
      <c r="I88" s="8">
        <v>102.85753743109342</v>
      </c>
      <c r="J88" s="8">
        <v>117.24546952224053</v>
      </c>
      <c r="K88" s="8">
        <v>107.89384865348539</v>
      </c>
      <c r="L88" s="9">
        <v>87.361062951803973</v>
      </c>
    </row>
    <row r="89" spans="1:12">
      <c r="A89" s="59">
        <v>42794</v>
      </c>
      <c r="B89" s="8">
        <v>79.807068964812061</v>
      </c>
      <c r="C89" s="8">
        <v>108.18303364506174</v>
      </c>
      <c r="D89" s="8">
        <v>86.171522363561763</v>
      </c>
      <c r="E89" s="8">
        <v>117.95523743389776</v>
      </c>
      <c r="F89" s="8">
        <v>159.79402573022119</v>
      </c>
      <c r="G89" s="8">
        <v>96.560726854485225</v>
      </c>
      <c r="H89" s="8">
        <v>97.597766375981294</v>
      </c>
      <c r="I89" s="8">
        <v>104.37664714073631</v>
      </c>
      <c r="J89" s="8">
        <v>119.71004942339374</v>
      </c>
      <c r="K89" s="8">
        <v>108.49195073899358</v>
      </c>
      <c r="L89" s="9">
        <v>89.029170376473473</v>
      </c>
    </row>
    <row r="90" spans="1:12">
      <c r="A90" s="59">
        <v>42825</v>
      </c>
      <c r="B90" s="8">
        <v>80.368824871168016</v>
      </c>
      <c r="C90" s="8">
        <v>151.27778120679824</v>
      </c>
      <c r="D90" s="8">
        <v>87.996331072437187</v>
      </c>
      <c r="E90" s="8">
        <v>116.14764168580739</v>
      </c>
      <c r="F90" s="8">
        <v>161.5647907467868</v>
      </c>
      <c r="G90" s="8">
        <v>95.498316800626156</v>
      </c>
      <c r="H90" s="8">
        <v>99.207716155700993</v>
      </c>
      <c r="I90" s="8">
        <v>104.76332961228177</v>
      </c>
      <c r="J90" s="8">
        <v>120.15815485996706</v>
      </c>
      <c r="K90" s="8">
        <v>109.18424212930621</v>
      </c>
      <c r="L90" s="9">
        <v>90.561751744832506</v>
      </c>
    </row>
    <row r="91" spans="1:12">
      <c r="A91" s="59">
        <v>42855</v>
      </c>
      <c r="B91" s="8">
        <v>83.427227541917262</v>
      </c>
      <c r="C91" s="8">
        <v>143.75839618678478</v>
      </c>
      <c r="D91" s="8">
        <v>91.095609355765291</v>
      </c>
      <c r="E91" s="8">
        <v>117.57064259387853</v>
      </c>
      <c r="F91" s="8">
        <v>162.68131961802567</v>
      </c>
      <c r="G91" s="8">
        <v>97.157001247241283</v>
      </c>
      <c r="H91" s="8">
        <v>98.826984788875393</v>
      </c>
      <c r="I91" s="8">
        <v>103.78281334514863</v>
      </c>
      <c r="J91" s="8">
        <v>121.7001647446458</v>
      </c>
      <c r="K91" s="8">
        <v>110.1873582254735</v>
      </c>
      <c r="L91" s="9">
        <v>92.777250975532837</v>
      </c>
    </row>
    <row r="92" spans="1:12">
      <c r="A92" s="59">
        <v>42886</v>
      </c>
      <c r="B92" s="8">
        <v>85.081676011310947</v>
      </c>
      <c r="C92" s="8">
        <v>147.77346834625604</v>
      </c>
      <c r="D92" s="8">
        <v>92.57283545342635</v>
      </c>
      <c r="E92" s="8">
        <v>118.44239089792212</v>
      </c>
      <c r="F92" s="8">
        <v>164.01066874287565</v>
      </c>
      <c r="G92" s="8">
        <v>104.76190538503863</v>
      </c>
      <c r="H92" s="8">
        <v>99.751618108309003</v>
      </c>
      <c r="I92" s="8">
        <v>103.74138308034019</v>
      </c>
      <c r="J92" s="8">
        <v>125.27182866556836</v>
      </c>
      <c r="K92" s="8">
        <v>110.86552122006546</v>
      </c>
      <c r="L92" s="9">
        <v>94.586268631018214</v>
      </c>
    </row>
    <row r="93" spans="1:12">
      <c r="A93" s="59">
        <v>42916</v>
      </c>
      <c r="B93" s="8">
        <v>86.129041322534476</v>
      </c>
      <c r="C93" s="8">
        <v>174.53697138194335</v>
      </c>
      <c r="D93" s="8">
        <v>92.746626759033532</v>
      </c>
      <c r="E93" s="8">
        <v>117.37834517386892</v>
      </c>
      <c r="F93" s="8">
        <v>164.86631195512985</v>
      </c>
      <c r="G93" s="8">
        <v>112.02692445730997</v>
      </c>
      <c r="H93" s="8">
        <v>101.20927534129848</v>
      </c>
      <c r="I93" s="8">
        <v>103.46518131495057</v>
      </c>
      <c r="J93" s="8">
        <v>125.07413509060956</v>
      </c>
      <c r="K93" s="8">
        <v>111.85450892051207</v>
      </c>
      <c r="L93" s="9">
        <v>96.347259067186499</v>
      </c>
    </row>
    <row r="94" spans="1:12">
      <c r="A94" s="59">
        <v>42947</v>
      </c>
      <c r="B94" s="8">
        <v>88.307953784168276</v>
      </c>
      <c r="C94" s="8">
        <v>155.45827853212546</v>
      </c>
      <c r="D94" s="8">
        <v>93.094209370247896</v>
      </c>
      <c r="E94" s="8">
        <v>118.45521072592275</v>
      </c>
      <c r="F94" s="8">
        <v>166.78272955292721</v>
      </c>
      <c r="G94" s="8">
        <v>112.84341284383285</v>
      </c>
      <c r="H94" s="8">
        <v>98.772594593614585</v>
      </c>
      <c r="I94" s="8">
        <v>102.52609531262587</v>
      </c>
      <c r="J94" s="8">
        <v>126.98517298187809</v>
      </c>
      <c r="K94" s="8">
        <v>111.67554924138364</v>
      </c>
      <c r="L94" s="9">
        <v>97.341161972263578</v>
      </c>
    </row>
    <row r="95" spans="1:12">
      <c r="A95" s="59">
        <v>42978</v>
      </c>
      <c r="B95" s="8">
        <v>90.47060783923888</v>
      </c>
      <c r="C95" s="8">
        <v>153.60092021757009</v>
      </c>
      <c r="D95" s="8">
        <v>95.034878949528107</v>
      </c>
      <c r="E95" s="8">
        <v>119.19876074995994</v>
      </c>
      <c r="F95" s="8">
        <v>168.29389921052731</v>
      </c>
      <c r="G95" s="8">
        <v>106.83098797120628</v>
      </c>
      <c r="H95" s="8">
        <v>98.848740866979711</v>
      </c>
      <c r="I95" s="8">
        <v>102.89896769590186</v>
      </c>
      <c r="J95" s="8">
        <v>127.43327841845139</v>
      </c>
      <c r="K95" s="8">
        <v>112.5232529846236</v>
      </c>
      <c r="L95" s="9">
        <v>98.691839025256144</v>
      </c>
    </row>
    <row r="96" spans="1:12">
      <c r="A96" s="59">
        <v>43008</v>
      </c>
      <c r="B96" s="8">
        <v>92.427394655761461</v>
      </c>
      <c r="C96" s="8">
        <v>146.52895916545637</v>
      </c>
      <c r="D96" s="8">
        <v>95.845905042361636</v>
      </c>
      <c r="E96" s="8">
        <v>119.41669782597083</v>
      </c>
      <c r="F96" s="8">
        <v>169.94221275407861</v>
      </c>
      <c r="G96" s="8">
        <v>102.44376330585837</v>
      </c>
      <c r="H96" s="8">
        <v>101.01347063835959</v>
      </c>
      <c r="I96" s="8">
        <v>104.15568572842461</v>
      </c>
      <c r="J96" s="8">
        <v>128.19769357495881</v>
      </c>
      <c r="K96" s="8">
        <v>114.39762015023194</v>
      </c>
      <c r="L96" s="9">
        <v>100.00985290102123</v>
      </c>
    </row>
    <row r="97" spans="1:12">
      <c r="A97" s="59">
        <v>43039</v>
      </c>
      <c r="B97" s="8">
        <v>94.527764545324743</v>
      </c>
      <c r="C97" s="8">
        <v>144.69617385514476</v>
      </c>
      <c r="D97" s="8">
        <v>98.858287672886149</v>
      </c>
      <c r="E97" s="8">
        <v>120.99353667004968</v>
      </c>
      <c r="F97" s="8">
        <v>171.1061373343712</v>
      </c>
      <c r="G97" s="8">
        <v>96.18020260007988</v>
      </c>
      <c r="H97" s="8">
        <v>99.52317928821364</v>
      </c>
      <c r="I97" s="8">
        <v>100.55125269009011</v>
      </c>
      <c r="J97" s="8">
        <v>130.88632619439869</v>
      </c>
      <c r="K97" s="8">
        <v>115.86697330518119</v>
      </c>
      <c r="L97" s="9">
        <v>101.33524255017973</v>
      </c>
    </row>
    <row r="98" spans="1:12">
      <c r="A98" s="59">
        <v>43069</v>
      </c>
      <c r="B98" s="8">
        <v>97.456815047669949</v>
      </c>
      <c r="C98" s="8">
        <v>132.02471148495039</v>
      </c>
      <c r="D98" s="8">
        <v>99.263800719302907</v>
      </c>
      <c r="E98" s="8">
        <v>121.95502377009775</v>
      </c>
      <c r="F98" s="8">
        <v>171.89654921991504</v>
      </c>
      <c r="G98" s="8">
        <v>95.272777832123907</v>
      </c>
      <c r="H98" s="8">
        <v>101.39420200518519</v>
      </c>
      <c r="I98" s="8">
        <v>101.39366807452845</v>
      </c>
      <c r="J98" s="8">
        <v>131.66392092257001</v>
      </c>
      <c r="K98" s="8">
        <v>116.65345400029827</v>
      </c>
      <c r="L98" s="9">
        <v>103.16008952680319</v>
      </c>
    </row>
    <row r="99" spans="1:12">
      <c r="A99" s="59">
        <v>43100</v>
      </c>
      <c r="B99" s="8">
        <v>99.784651100589357</v>
      </c>
      <c r="C99" s="8">
        <v>138.87395632386648</v>
      </c>
      <c r="D99" s="8">
        <v>107.20027034203095</v>
      </c>
      <c r="E99" s="8">
        <v>122.14732119010736</v>
      </c>
      <c r="F99" s="8">
        <v>172.6458309822398</v>
      </c>
      <c r="G99" s="8">
        <v>86.615503093837731</v>
      </c>
      <c r="H99" s="8">
        <v>101.22015338035064</v>
      </c>
      <c r="I99" s="8">
        <v>102.96801813724926</v>
      </c>
      <c r="J99" s="8">
        <v>131.9011532125206</v>
      </c>
      <c r="K99" s="8">
        <v>117.84965817131464</v>
      </c>
      <c r="L99" s="9">
        <v>105.06264724253006</v>
      </c>
    </row>
    <row r="100" spans="1:12">
      <c r="A100" s="59">
        <v>43131</v>
      </c>
      <c r="B100" s="8">
        <v>103.58225424562607</v>
      </c>
      <c r="C100" s="8">
        <v>112.40709490178853</v>
      </c>
      <c r="D100" s="8">
        <v>107.6926790412513</v>
      </c>
      <c r="E100" s="8">
        <v>122.49345654612468</v>
      </c>
      <c r="F100" s="8">
        <v>173.83867906473299</v>
      </c>
      <c r="G100" s="8">
        <v>85.687634973127246</v>
      </c>
      <c r="H100" s="8">
        <v>103.62420001087804</v>
      </c>
      <c r="I100" s="8">
        <v>101.89083125222976</v>
      </c>
      <c r="J100" s="8">
        <v>133.28500823723229</v>
      </c>
      <c r="K100" s="8">
        <v>119.05528127281147</v>
      </c>
      <c r="L100" s="9">
        <v>107.17718251095582</v>
      </c>
    </row>
    <row r="101" spans="1:12">
      <c r="A101" s="59">
        <v>43159</v>
      </c>
      <c r="B101" s="8">
        <v>106.94833710753868</v>
      </c>
      <c r="C101" s="8">
        <v>134.88105781948994</v>
      </c>
      <c r="D101" s="8">
        <v>110.12575731975187</v>
      </c>
      <c r="E101" s="8">
        <v>121.69862721008494</v>
      </c>
      <c r="F101" s="8">
        <v>174.83880832357562</v>
      </c>
      <c r="G101" s="8">
        <v>81.968646686865512</v>
      </c>
      <c r="H101" s="8">
        <v>104.49444313505086</v>
      </c>
      <c r="I101" s="8">
        <v>101.39366807452845</v>
      </c>
      <c r="J101" s="8">
        <v>133.02141680395388</v>
      </c>
      <c r="K101" s="8">
        <v>119.8747282246101</v>
      </c>
      <c r="L101" s="9">
        <v>109.9355087781735</v>
      </c>
    </row>
    <row r="102" spans="1:12">
      <c r="A102" s="59">
        <v>43190</v>
      </c>
      <c r="B102" s="8">
        <v>109.65368804480441</v>
      </c>
      <c r="C102" s="8">
        <v>147.90229549569844</v>
      </c>
      <c r="D102" s="8">
        <v>111.63194863501413</v>
      </c>
      <c r="E102" s="8">
        <v>121.82682549009134</v>
      </c>
      <c r="F102" s="8">
        <v>176.51142242687803</v>
      </c>
      <c r="G102" s="8">
        <v>80.377295668014682</v>
      </c>
      <c r="H102" s="8">
        <v>105.69102743078848</v>
      </c>
      <c r="I102" s="8">
        <v>101.37985798625897</v>
      </c>
      <c r="J102" s="8">
        <v>133.94398682042834</v>
      </c>
      <c r="K102" s="8">
        <v>120.20439079142564</v>
      </c>
      <c r="L102" s="9">
        <v>112.12990245839998</v>
      </c>
    </row>
    <row r="103" spans="1:12">
      <c r="A103" s="59">
        <v>43220</v>
      </c>
      <c r="B103" s="8">
        <v>113.14069509036142</v>
      </c>
      <c r="C103" s="8">
        <v>161.83510441835239</v>
      </c>
      <c r="D103" s="8">
        <v>113.86227039030631</v>
      </c>
      <c r="E103" s="8">
        <v>123.0318893221516</v>
      </c>
      <c r="F103" s="8">
        <v>176.86936896434193</v>
      </c>
      <c r="G103" s="8">
        <v>82.583039550547383</v>
      </c>
      <c r="H103" s="8">
        <v>106.34370977391809</v>
      </c>
      <c r="I103" s="8">
        <v>102.30513390031417</v>
      </c>
      <c r="J103" s="8">
        <v>134.16803953871499</v>
      </c>
      <c r="K103" s="8">
        <v>121.40530442768224</v>
      </c>
      <c r="L103" s="9">
        <v>115.13326411624332</v>
      </c>
    </row>
    <row r="104" spans="1:12">
      <c r="A104" s="59">
        <v>43251</v>
      </c>
      <c r="B104" s="8">
        <v>117.2279321601592</v>
      </c>
      <c r="C104" s="8">
        <v>175.54158144841256</v>
      </c>
      <c r="D104" s="8">
        <v>116.87465302083082</v>
      </c>
      <c r="E104" s="8">
        <v>123.86517814219326</v>
      </c>
      <c r="F104" s="8">
        <v>177.17592240485951</v>
      </c>
      <c r="G104" s="8">
        <v>91.745797031476044</v>
      </c>
      <c r="H104" s="8">
        <v>107.99717170984644</v>
      </c>
      <c r="I104" s="8">
        <v>99.570736422956969</v>
      </c>
      <c r="J104" s="8">
        <v>133.77265238879735</v>
      </c>
      <c r="K104" s="8">
        <v>122.46493410673219</v>
      </c>
      <c r="L104" s="9">
        <v>118.81929347721319</v>
      </c>
    </row>
    <row r="105" spans="1:12">
      <c r="A105" s="59">
        <v>43281</v>
      </c>
      <c r="B105" s="8">
        <v>118.34971978487961</v>
      </c>
      <c r="C105" s="8">
        <v>183.88085051338558</v>
      </c>
      <c r="D105" s="8">
        <v>117.62774867846194</v>
      </c>
      <c r="E105" s="8">
        <v>123.74979969018749</v>
      </c>
      <c r="F105" s="8">
        <v>177.73970195925671</v>
      </c>
      <c r="G105" s="8">
        <v>96.495943236002972</v>
      </c>
      <c r="H105" s="8">
        <v>109.72677991913991</v>
      </c>
      <c r="I105" s="8">
        <v>98.272588125625774</v>
      </c>
      <c r="J105" s="8">
        <v>133.37726523887974</v>
      </c>
      <c r="K105" s="8">
        <v>123.03477940079904</v>
      </c>
      <c r="L105" s="9">
        <v>120.10133469282145</v>
      </c>
    </row>
    <row r="106" spans="1:12">
      <c r="A106" s="59">
        <v>43312</v>
      </c>
      <c r="B106" s="8">
        <v>120.46307748954962</v>
      </c>
      <c r="C106" s="8">
        <v>175.10138208182386</v>
      </c>
      <c r="D106" s="8">
        <v>118.81532260011103</v>
      </c>
      <c r="E106" s="8">
        <v>123.82671865819134</v>
      </c>
      <c r="F106" s="8">
        <v>179.2735300713814</v>
      </c>
      <c r="G106" s="8">
        <v>103.69245559880508</v>
      </c>
      <c r="H106" s="8">
        <v>109.96609677828744</v>
      </c>
      <c r="I106" s="8">
        <v>98.949282450830339</v>
      </c>
      <c r="J106" s="8">
        <v>135.63097199341021</v>
      </c>
      <c r="K106" s="8">
        <v>124.3110444808992</v>
      </c>
      <c r="L106" s="9">
        <v>121.89382411327374</v>
      </c>
    </row>
    <row r="107" spans="1:12">
      <c r="A107" s="59">
        <v>43343</v>
      </c>
      <c r="B107" s="8">
        <v>121.20148754217711</v>
      </c>
      <c r="C107" s="8">
        <v>171.26569071999981</v>
      </c>
      <c r="D107" s="8">
        <v>121.82770523063554</v>
      </c>
      <c r="E107" s="8">
        <v>124.17285401420864</v>
      </c>
      <c r="F107" s="8">
        <v>180.56150505514816</v>
      </c>
      <c r="G107" s="8">
        <v>103.89729162789176</v>
      </c>
      <c r="H107" s="8">
        <v>109.61799952861831</v>
      </c>
      <c r="I107" s="8">
        <v>98.880232009482924</v>
      </c>
      <c r="J107" s="8">
        <v>136.56672158154859</v>
      </c>
      <c r="K107" s="8">
        <v>123.61404362534634</v>
      </c>
      <c r="L107" s="9">
        <v>122.43881803016791</v>
      </c>
    </row>
    <row r="108" spans="1:12">
      <c r="A108" s="59">
        <v>43373</v>
      </c>
      <c r="B108" s="8">
        <v>122.76384194290007</v>
      </c>
      <c r="C108" s="8">
        <v>180.52886643212599</v>
      </c>
      <c r="D108" s="8">
        <v>123.27596611069541</v>
      </c>
      <c r="E108" s="8">
        <v>124.57026868222852</v>
      </c>
      <c r="F108" s="8">
        <v>181.82345633324826</v>
      </c>
      <c r="G108" s="8">
        <v>104.58511487251272</v>
      </c>
      <c r="H108" s="8">
        <v>109.4548289428359</v>
      </c>
      <c r="I108" s="8">
        <v>99.570736422956969</v>
      </c>
      <c r="J108" s="8">
        <v>136.11861614497528</v>
      </c>
      <c r="K108" s="8">
        <v>124.60774079103318</v>
      </c>
      <c r="L108" s="9">
        <v>123.90671161521558</v>
      </c>
    </row>
    <row r="109" spans="1:12">
      <c r="A109" s="59">
        <v>43404</v>
      </c>
      <c r="B109" s="8">
        <v>124.05302495355511</v>
      </c>
      <c r="C109" s="8">
        <v>166.19116436793385</v>
      </c>
      <c r="D109" s="8">
        <v>123.04424436988583</v>
      </c>
      <c r="E109" s="8">
        <v>123.77543934618878</v>
      </c>
      <c r="F109" s="8">
        <v>183.19014453925854</v>
      </c>
      <c r="G109" s="8">
        <v>105.05143369448133</v>
      </c>
      <c r="H109" s="8">
        <v>110.89073009772105</v>
      </c>
      <c r="I109" s="8">
        <v>98.714510950249164</v>
      </c>
      <c r="J109" s="8">
        <v>137.81878088962108</v>
      </c>
      <c r="K109" s="8">
        <v>125.0410115931336</v>
      </c>
      <c r="L109" s="9">
        <v>124.55683122098506</v>
      </c>
    </row>
    <row r="110" spans="1:12">
      <c r="A110" s="59">
        <v>43434</v>
      </c>
      <c r="B110" s="8">
        <v>121.21584924270026</v>
      </c>
      <c r="C110" s="8">
        <v>156.83577014507617</v>
      </c>
      <c r="D110" s="8">
        <v>124.34767916193971</v>
      </c>
      <c r="E110" s="8">
        <v>124.60872816623043</v>
      </c>
      <c r="F110" s="8">
        <v>185.22864697368021</v>
      </c>
      <c r="G110" s="8">
        <v>103.14005740821084</v>
      </c>
      <c r="H110" s="8">
        <v>111.96765596388491</v>
      </c>
      <c r="I110" s="8">
        <v>98.769751303327084</v>
      </c>
      <c r="J110" s="8">
        <v>136.6194398682043</v>
      </c>
      <c r="K110" s="8">
        <v>125.07397784981515</v>
      </c>
      <c r="L110" s="9">
        <v>122.60315376278423</v>
      </c>
    </row>
    <row r="111" spans="1:12">
      <c r="A111" s="59">
        <v>43465</v>
      </c>
      <c r="B111" s="8">
        <v>119.30270057817826</v>
      </c>
      <c r="C111" s="8">
        <v>137.60243072551677</v>
      </c>
      <c r="D111" s="8">
        <v>124.4056095971421</v>
      </c>
      <c r="E111" s="8">
        <v>125.99326959029966</v>
      </c>
      <c r="F111" s="8">
        <v>186.717733733014</v>
      </c>
      <c r="G111" s="8">
        <v>97.672760439823421</v>
      </c>
      <c r="H111" s="8">
        <v>112.70736261943181</v>
      </c>
      <c r="I111" s="8">
        <v>99.805507923538144</v>
      </c>
      <c r="J111" s="8">
        <v>137.68698517298188</v>
      </c>
      <c r="K111" s="8">
        <v>125.59672849147979</v>
      </c>
      <c r="L111" s="9">
        <v>120.88324827249386</v>
      </c>
    </row>
    <row r="112" spans="1:12">
      <c r="A112" s="59">
        <v>43496</v>
      </c>
      <c r="B112" s="8">
        <v>118.81031566874859</v>
      </c>
      <c r="C112" s="8">
        <v>123.35231849937294</v>
      </c>
      <c r="D112" s="8">
        <v>124.57940090274928</v>
      </c>
      <c r="E112" s="8">
        <v>124.33951177821697</v>
      </c>
      <c r="F112" s="8">
        <v>186.92479485410712</v>
      </c>
      <c r="G112" s="8">
        <v>99.683619226501662</v>
      </c>
      <c r="H112" s="8">
        <v>111.71746106568523</v>
      </c>
      <c r="I112" s="8">
        <v>97.278261770223153</v>
      </c>
      <c r="J112" s="8">
        <v>137.60790774299835</v>
      </c>
      <c r="K112" s="8">
        <v>124.21685517609475</v>
      </c>
      <c r="L112" s="9">
        <v>120.08076896184573</v>
      </c>
    </row>
    <row r="113" spans="1:12">
      <c r="A113" s="59">
        <v>43524</v>
      </c>
      <c r="B113" s="8">
        <v>120.03279548800268</v>
      </c>
      <c r="C113" s="8">
        <v>137.26195080968122</v>
      </c>
      <c r="D113" s="8">
        <v>124.34767916193971</v>
      </c>
      <c r="E113" s="8">
        <v>127.81368516639068</v>
      </c>
      <c r="F113" s="8">
        <v>186.67731103091151</v>
      </c>
      <c r="G113" s="8">
        <v>98.668311799598726</v>
      </c>
      <c r="H113" s="8">
        <v>112.70736261943181</v>
      </c>
      <c r="I113" s="8">
        <v>95.745341972310769</v>
      </c>
      <c r="J113" s="8">
        <v>141.37726523887974</v>
      </c>
      <c r="K113" s="8">
        <v>125.06455891933471</v>
      </c>
      <c r="L113" s="9">
        <v>121.35782876581744</v>
      </c>
    </row>
    <row r="114" spans="1:12">
      <c r="A114" s="59">
        <v>43555</v>
      </c>
      <c r="B114" s="8">
        <v>120.20903935044403</v>
      </c>
      <c r="C114" s="8">
        <v>184.88149479239519</v>
      </c>
      <c r="D114" s="8">
        <v>124.86905307876125</v>
      </c>
      <c r="E114" s="8">
        <v>128.03162224240157</v>
      </c>
      <c r="F114" s="8">
        <v>186.41819738907191</v>
      </c>
      <c r="G114" s="8">
        <v>94.953409216611888</v>
      </c>
      <c r="H114" s="8">
        <v>113.21863045488334</v>
      </c>
      <c r="I114" s="8">
        <v>95.980113472891944</v>
      </c>
      <c r="J114" s="8">
        <v>141.03459637561778</v>
      </c>
      <c r="K114" s="8">
        <v>126.36437132563597</v>
      </c>
      <c r="L114" s="9">
        <v>122.54403407063597</v>
      </c>
    </row>
    <row r="115" spans="1:12">
      <c r="A115" s="59">
        <v>43585</v>
      </c>
      <c r="B115" s="8">
        <v>122.10683999904673</v>
      </c>
      <c r="C115" s="8">
        <v>194.67029879838208</v>
      </c>
      <c r="D115" s="8">
        <v>124.4635400323445</v>
      </c>
      <c r="E115" s="8">
        <v>126.39068425831954</v>
      </c>
      <c r="F115" s="8">
        <v>186.16160002697245</v>
      </c>
      <c r="G115" s="8">
        <v>99.855181443572931</v>
      </c>
      <c r="H115" s="8">
        <v>113.10985006436174</v>
      </c>
      <c r="I115" s="8">
        <v>95.372469589034793</v>
      </c>
      <c r="J115" s="8">
        <v>145.06754530477758</v>
      </c>
      <c r="K115" s="8">
        <v>126.70816228817218</v>
      </c>
      <c r="L115" s="9">
        <v>124.22611605049362</v>
      </c>
    </row>
    <row r="116" spans="1:12">
      <c r="A116" s="59">
        <v>43616</v>
      </c>
      <c r="B116" s="8">
        <v>121.47172909728785</v>
      </c>
      <c r="C116" s="8">
        <v>181.58969331325056</v>
      </c>
      <c r="D116" s="8">
        <v>121.39322696661759</v>
      </c>
      <c r="E116" s="8">
        <v>126.58298167832915</v>
      </c>
      <c r="F116" s="8">
        <v>186.17093906832471</v>
      </c>
      <c r="G116" s="8">
        <v>108.71797177432433</v>
      </c>
      <c r="H116" s="8">
        <v>113.07721594720525</v>
      </c>
      <c r="I116" s="8">
        <v>97.582083712151729</v>
      </c>
      <c r="J116" s="8">
        <v>141.86490939044481</v>
      </c>
      <c r="K116" s="8">
        <v>125.69091779628423</v>
      </c>
      <c r="L116" s="9">
        <v>123.63852936401332</v>
      </c>
    </row>
    <row r="117" spans="1:12">
      <c r="A117" s="59">
        <v>43646</v>
      </c>
      <c r="B117" s="8">
        <v>118.79989606146474</v>
      </c>
      <c r="C117" s="8">
        <v>189.14864705881692</v>
      </c>
      <c r="D117" s="8">
        <v>122.08839218904632</v>
      </c>
      <c r="E117" s="8">
        <v>126.21120666631056</v>
      </c>
      <c r="F117" s="8">
        <v>186.2988081520173</v>
      </c>
      <c r="G117" s="8">
        <v>115.52693800915949</v>
      </c>
      <c r="H117" s="8">
        <v>114.63277553166417</v>
      </c>
      <c r="I117" s="8">
        <v>97.112540710989379</v>
      </c>
      <c r="J117" s="8">
        <v>141.62767710049422</v>
      </c>
      <c r="K117" s="8">
        <v>125.26706592466425</v>
      </c>
      <c r="L117" s="9">
        <v>122.4398635965814</v>
      </c>
    </row>
    <row r="118" spans="1:12">
      <c r="A118" s="59">
        <v>43677</v>
      </c>
      <c r="B118" s="8">
        <v>119.25614102326583</v>
      </c>
      <c r="C118" s="8">
        <v>203.05196844941162</v>
      </c>
      <c r="D118" s="8">
        <v>121.53805305462357</v>
      </c>
      <c r="E118" s="8">
        <v>127.19833342235992</v>
      </c>
      <c r="F118" s="8">
        <v>193.27186155403598</v>
      </c>
      <c r="G118" s="8">
        <v>119.9571351100407</v>
      </c>
      <c r="H118" s="8">
        <v>116.49292020958356</v>
      </c>
      <c r="I118" s="8">
        <v>96.587757356749108</v>
      </c>
      <c r="J118" s="8">
        <v>142.08896210873147</v>
      </c>
      <c r="K118" s="8">
        <v>126.83531784965817</v>
      </c>
      <c r="L118" s="9">
        <v>123.62295636526491</v>
      </c>
    </row>
    <row r="119" spans="1:12">
      <c r="A119" s="59">
        <v>43708</v>
      </c>
      <c r="B119" s="8">
        <v>117.61168318324769</v>
      </c>
      <c r="C119" s="8">
        <v>189.1161699042581</v>
      </c>
      <c r="D119" s="8">
        <v>122.00149653624273</v>
      </c>
      <c r="E119" s="8">
        <v>127.35217135836761</v>
      </c>
      <c r="F119" s="8">
        <v>200.96418019096151</v>
      </c>
      <c r="G119" s="8">
        <v>130.58962431753707</v>
      </c>
      <c r="H119" s="8">
        <v>117.66774842721685</v>
      </c>
      <c r="I119" s="8">
        <v>96.684427974635469</v>
      </c>
      <c r="J119" s="8">
        <v>141.77265238879735</v>
      </c>
      <c r="K119" s="8">
        <v>127.12730469455194</v>
      </c>
      <c r="L119" s="9">
        <v>123.00984984153683</v>
      </c>
    </row>
    <row r="120" spans="1:12">
      <c r="A120" s="59">
        <v>43738</v>
      </c>
      <c r="B120" s="8">
        <v>116.02180300383954</v>
      </c>
      <c r="C120" s="8">
        <v>150.85755700855563</v>
      </c>
      <c r="D120" s="8">
        <v>118.09119216008111</v>
      </c>
      <c r="E120" s="8">
        <v>128.17264035040864</v>
      </c>
      <c r="F120" s="8">
        <v>207.94005286710953</v>
      </c>
      <c r="G120" s="8">
        <v>129.19267328011404</v>
      </c>
      <c r="H120" s="8">
        <v>119.50613702703193</v>
      </c>
      <c r="I120" s="8">
        <v>96.118214355586758</v>
      </c>
      <c r="J120" s="8">
        <v>142.86655683690279</v>
      </c>
      <c r="K120" s="8">
        <v>127.91849485490923</v>
      </c>
      <c r="L120" s="9">
        <v>121.17312160784017</v>
      </c>
    </row>
    <row r="121" spans="1:12">
      <c r="A121" s="59">
        <v>43769</v>
      </c>
      <c r="B121" s="8">
        <v>114.90593472006267</v>
      </c>
      <c r="C121" s="8">
        <v>162.94340612057161</v>
      </c>
      <c r="D121" s="8">
        <v>121.3352965314152</v>
      </c>
      <c r="E121" s="8">
        <v>127.09577479835478</v>
      </c>
      <c r="F121" s="8">
        <v>209.61613155666208</v>
      </c>
      <c r="G121" s="8">
        <v>137.10089679446654</v>
      </c>
      <c r="H121" s="8">
        <v>120.73535543992602</v>
      </c>
      <c r="I121" s="8">
        <v>95.593431001346488</v>
      </c>
      <c r="J121" s="8">
        <v>145.21252059308071</v>
      </c>
      <c r="K121" s="8">
        <v>127.83372448058523</v>
      </c>
      <c r="L121" s="9">
        <v>121.35947279363099</v>
      </c>
    </row>
    <row r="122" spans="1:12">
      <c r="A122" s="59">
        <v>43799</v>
      </c>
      <c r="B122" s="8">
        <v>114.69030166137405</v>
      </c>
      <c r="C122" s="8">
        <v>139.04549256144847</v>
      </c>
      <c r="D122" s="8">
        <v>124.52147046754689</v>
      </c>
      <c r="E122" s="8">
        <v>127.86496447839325</v>
      </c>
      <c r="F122" s="8">
        <v>211.03359485092983</v>
      </c>
      <c r="G122" s="8">
        <v>129.87276944234031</v>
      </c>
      <c r="H122" s="8">
        <v>120.03916094058778</v>
      </c>
      <c r="I122" s="8">
        <v>96.228695061742599</v>
      </c>
      <c r="J122" s="8">
        <v>146.3986820428336</v>
      </c>
      <c r="K122" s="8">
        <v>128.73794180670785</v>
      </c>
      <c r="L122" s="9">
        <v>120.69022750338338</v>
      </c>
    </row>
    <row r="123" spans="1:12">
      <c r="A123" s="59">
        <v>43830</v>
      </c>
      <c r="B123" s="8">
        <v>115.15749520280998</v>
      </c>
      <c r="C123" s="8">
        <v>168.8338026880327</v>
      </c>
      <c r="D123" s="8">
        <v>123.362861763499</v>
      </c>
      <c r="E123" s="8">
        <v>128.83927140644195</v>
      </c>
      <c r="F123" s="8">
        <v>212.8048329528942</v>
      </c>
      <c r="G123" s="8">
        <v>125.1491679259896</v>
      </c>
      <c r="H123" s="8">
        <v>122.07335424334174</v>
      </c>
      <c r="I123" s="8">
        <v>96.076784090778318</v>
      </c>
      <c r="J123" s="8">
        <v>147.46622734761121</v>
      </c>
      <c r="K123" s="8">
        <v>129.50558464086404</v>
      </c>
      <c r="L123" s="9">
        <v>121.61369392136378</v>
      </c>
    </row>
    <row r="124" spans="1:12">
      <c r="A124" s="59">
        <v>43861</v>
      </c>
      <c r="B124" s="8">
        <v>113.83831149628723</v>
      </c>
      <c r="C124" s="8">
        <v>125.25059312074448</v>
      </c>
      <c r="D124" s="8">
        <v>122.78355741147506</v>
      </c>
      <c r="E124" s="8">
        <v>129.00592917045029</v>
      </c>
      <c r="F124" s="8">
        <v>203.46971103351342</v>
      </c>
      <c r="G124" s="8">
        <v>123.99924675302233</v>
      </c>
      <c r="H124" s="8">
        <v>125.29325380278115</v>
      </c>
      <c r="I124" s="8">
        <v>96.339175767898453</v>
      </c>
      <c r="J124" s="8">
        <v>149.52224052718287</v>
      </c>
      <c r="K124" s="8">
        <v>128.73794180670785</v>
      </c>
      <c r="L124" s="9">
        <v>119.61565398459894</v>
      </c>
    </row>
    <row r="125" spans="1:12">
      <c r="A125" s="59">
        <v>43890</v>
      </c>
      <c r="B125" s="8">
        <v>110.56882603913405</v>
      </c>
      <c r="C125" s="8">
        <v>137.80033557511163</v>
      </c>
      <c r="D125" s="8">
        <v>124.69526177315407</v>
      </c>
      <c r="E125" s="8">
        <v>128.98028951444903</v>
      </c>
      <c r="F125" s="8">
        <v>194.7750596791364</v>
      </c>
      <c r="G125" s="8">
        <v>124.80110630142342</v>
      </c>
      <c r="H125" s="8">
        <v>127.82783690193448</v>
      </c>
      <c r="I125" s="8">
        <v>97.374932388109514</v>
      </c>
      <c r="J125" s="8">
        <v>145.15980230642504</v>
      </c>
      <c r="K125" s="8">
        <v>131.71903330376836</v>
      </c>
      <c r="L125" s="9">
        <v>118.1066455383807</v>
      </c>
    </row>
    <row r="126" spans="1:12">
      <c r="A126" s="59">
        <v>43921</v>
      </c>
      <c r="B126" s="8">
        <v>104.98239655801622</v>
      </c>
      <c r="C126" s="8">
        <v>171.15310618778554</v>
      </c>
      <c r="D126" s="8">
        <v>123.42079219870139</v>
      </c>
      <c r="E126" s="8">
        <v>131.21093958656056</v>
      </c>
      <c r="F126" s="8">
        <v>186.11051157539049</v>
      </c>
      <c r="G126" s="8">
        <v>144.99731633378397</v>
      </c>
      <c r="H126" s="8">
        <v>122.66076835215839</v>
      </c>
      <c r="I126" s="8">
        <v>94.488623939788013</v>
      </c>
      <c r="J126" s="8">
        <v>148.20428336079078</v>
      </c>
      <c r="K126" s="8">
        <v>128.54485373185875</v>
      </c>
      <c r="L126" s="9">
        <v>115.39508323355331</v>
      </c>
    </row>
    <row r="127" spans="1:12">
      <c r="A127" s="59">
        <v>43951</v>
      </c>
      <c r="B127" s="8">
        <v>85.052479285927774</v>
      </c>
      <c r="C127" s="8">
        <v>116.2645904237398</v>
      </c>
      <c r="D127" s="8">
        <v>106.85268773081658</v>
      </c>
      <c r="E127" s="8">
        <v>113.50675711767533</v>
      </c>
      <c r="F127" s="8">
        <v>191.35330280275872</v>
      </c>
      <c r="G127" s="8">
        <v>151.23874145609855</v>
      </c>
      <c r="H127" s="8">
        <v>116.91716373261779</v>
      </c>
      <c r="I127" s="8">
        <v>91.408974255693778</v>
      </c>
      <c r="J127" s="8">
        <v>118.44481054365733</v>
      </c>
      <c r="K127" s="8">
        <v>120.19026239570496</v>
      </c>
      <c r="L127" s="9">
        <v>98.641743958811489</v>
      </c>
    </row>
    <row r="128" spans="1:12">
      <c r="A128" s="59">
        <v>43982</v>
      </c>
      <c r="B128" s="8">
        <v>77.34060921679594</v>
      </c>
      <c r="C128" s="8">
        <v>107.07416608761316</v>
      </c>
      <c r="D128" s="8">
        <v>109.25680079171595</v>
      </c>
      <c r="E128" s="8">
        <v>119.82693232199135</v>
      </c>
      <c r="F128" s="8">
        <v>195.28582465252975</v>
      </c>
      <c r="G128" s="8">
        <v>157.15041864001353</v>
      </c>
      <c r="H128" s="8">
        <v>116.07955472560147</v>
      </c>
      <c r="I128" s="8">
        <v>89.434131633158017</v>
      </c>
      <c r="J128" s="8">
        <v>129.23887973640856</v>
      </c>
      <c r="K128" s="8">
        <v>115.56556752980698</v>
      </c>
      <c r="L128" s="9">
        <v>93.74245423000427</v>
      </c>
    </row>
    <row r="129" spans="1:12">
      <c r="A129" s="59">
        <v>44012</v>
      </c>
      <c r="B129" s="8">
        <v>76.030811535747219</v>
      </c>
      <c r="C129" s="8">
        <v>147.49115396023535</v>
      </c>
      <c r="D129" s="8">
        <v>112.8195225566632</v>
      </c>
      <c r="E129" s="8">
        <v>122.71139362213557</v>
      </c>
      <c r="F129" s="8">
        <v>198.42560566125169</v>
      </c>
      <c r="G129" s="8">
        <v>155.15569454006172</v>
      </c>
      <c r="H129" s="8">
        <v>116.27535942854036</v>
      </c>
      <c r="I129" s="8">
        <v>91.118962402034683</v>
      </c>
      <c r="J129" s="8">
        <v>127.97364085667216</v>
      </c>
      <c r="K129" s="8">
        <v>115.29241854587411</v>
      </c>
      <c r="L129" s="9">
        <v>94.046817117224563</v>
      </c>
    </row>
    <row r="130" spans="1:12">
      <c r="A130" s="59">
        <v>44043</v>
      </c>
      <c r="B130" s="8">
        <v>74.850849103685562</v>
      </c>
      <c r="C130" s="8">
        <v>183.23478806308955</v>
      </c>
      <c r="D130" s="8">
        <v>114.64433126553864</v>
      </c>
      <c r="E130" s="8">
        <v>120.71150045403557</v>
      </c>
      <c r="F130" s="8">
        <v>197.10302779334162</v>
      </c>
      <c r="G130" s="8">
        <v>160.72868403255526</v>
      </c>
      <c r="H130" s="8">
        <v>115.62267708541074</v>
      </c>
      <c r="I130" s="8">
        <v>92.002808051281463</v>
      </c>
      <c r="J130" s="8">
        <v>123.92751235584844</v>
      </c>
      <c r="K130" s="8">
        <v>114.07737651389685</v>
      </c>
      <c r="L130" s="9">
        <v>94.165652957255062</v>
      </c>
    </row>
    <row r="131" spans="1:12">
      <c r="A131" s="59">
        <v>44074</v>
      </c>
      <c r="B131" s="8">
        <v>75.102635780601148</v>
      </c>
      <c r="C131" s="8">
        <v>173.50072962010881</v>
      </c>
      <c r="D131" s="8">
        <v>111.8347051582225</v>
      </c>
      <c r="E131" s="8">
        <v>121.63452807008173</v>
      </c>
      <c r="F131" s="8">
        <v>196.20173656124402</v>
      </c>
      <c r="G131" s="8">
        <v>158.39105703059127</v>
      </c>
      <c r="H131" s="8">
        <v>118.52711351233751</v>
      </c>
      <c r="I131" s="8">
        <v>90.469888253369092</v>
      </c>
      <c r="J131" s="8">
        <v>127.35420098846788</v>
      </c>
      <c r="K131" s="8">
        <v>117.51057667401867</v>
      </c>
      <c r="L131" s="9">
        <v>94.340378726111098</v>
      </c>
    </row>
    <row r="132" spans="1:12">
      <c r="A132" s="59">
        <v>44104</v>
      </c>
      <c r="B132" s="8">
        <v>74.533611374016274</v>
      </c>
      <c r="C132" s="8">
        <v>153.87801583989844</v>
      </c>
      <c r="D132" s="8">
        <v>112.26918342224046</v>
      </c>
      <c r="E132" s="8">
        <v>121.64734789808237</v>
      </c>
      <c r="F132" s="8">
        <v>195.68489403386286</v>
      </c>
      <c r="G132" s="8">
        <v>156.63433629757088</v>
      </c>
      <c r="H132" s="8">
        <v>119.1580397773628</v>
      </c>
      <c r="I132" s="8">
        <v>90.552748782985972</v>
      </c>
      <c r="J132" s="8">
        <v>130.13509060955519</v>
      </c>
      <c r="K132" s="8">
        <v>116.12128442815319</v>
      </c>
      <c r="L132" s="9">
        <v>93.408391549058905</v>
      </c>
    </row>
    <row r="133" spans="1:12">
      <c r="A133" s="59">
        <v>44135</v>
      </c>
      <c r="B133" s="8">
        <v>75.268910329012243</v>
      </c>
      <c r="C133" s="8">
        <v>150.059286687487</v>
      </c>
      <c r="D133" s="8">
        <v>114.23881821912187</v>
      </c>
      <c r="E133" s="8">
        <v>124.81384541424069</v>
      </c>
      <c r="F133" s="8">
        <v>197.81143239811485</v>
      </c>
      <c r="G133" s="8">
        <v>148.83671159296827</v>
      </c>
      <c r="H133" s="8">
        <v>121.73613503272476</v>
      </c>
      <c r="I133" s="8">
        <v>92.748552817833428</v>
      </c>
      <c r="J133" s="8">
        <v>133.64085667215815</v>
      </c>
      <c r="K133" s="8">
        <v>118.07100303760508</v>
      </c>
      <c r="L133" s="9">
        <v>94.094401764442239</v>
      </c>
    </row>
    <row r="134" spans="1:12">
      <c r="A134" s="59">
        <v>44165</v>
      </c>
      <c r="B134" s="8">
        <v>76.858384738241213</v>
      </c>
      <c r="C134" s="8">
        <v>122.19903672648452</v>
      </c>
      <c r="D134" s="8">
        <v>113.48572256149075</v>
      </c>
      <c r="E134" s="8">
        <v>125.69841354628493</v>
      </c>
      <c r="F134" s="8">
        <v>201.64004956472317</v>
      </c>
      <c r="G134" s="8">
        <v>153.1141287448732</v>
      </c>
      <c r="H134" s="8">
        <v>121.98632993092446</v>
      </c>
      <c r="I134" s="8">
        <v>92.789983082641868</v>
      </c>
      <c r="J134" s="8">
        <v>132.20428336079078</v>
      </c>
      <c r="K134" s="8">
        <v>119.86059982888943</v>
      </c>
      <c r="L134" s="9">
        <v>94.922201329806612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4"/>
  <sheetViews>
    <sheetView zoomScaleNormal="100" workbookViewId="0">
      <pane xSplit="1" ySplit="3" topLeftCell="B4" activePane="bottomRight" state="frozen"/>
      <selection sqref="A1:R1"/>
      <selection pane="topRight" sqref="A1:R1"/>
      <selection pane="bottomLeft" sqref="A1:R1"/>
      <selection pane="bottomRight"/>
    </sheetView>
  </sheetViews>
  <sheetFormatPr defaultRowHeight="15"/>
  <cols>
    <col min="1" max="1" width="9.88671875" style="60" bestFit="1" customWidth="1"/>
    <col min="2" max="2" width="8" style="1" customWidth="1"/>
    <col min="3" max="3" width="9.5546875" style="1" bestFit="1" customWidth="1"/>
    <col min="4" max="4" width="10.88671875" style="1" bestFit="1" customWidth="1"/>
    <col min="5" max="5" width="8.88671875" style="1"/>
    <col min="6" max="6" width="9.109375" style="1" customWidth="1"/>
    <col min="7" max="7" width="8.33203125" style="1" bestFit="1" customWidth="1"/>
    <col min="8" max="8" width="13.33203125" style="1" customWidth="1"/>
    <col min="9" max="9" width="8.77734375" style="1" bestFit="1" customWidth="1"/>
    <col min="10" max="10" width="11.109375" style="1" bestFit="1" customWidth="1"/>
    <col min="11" max="11" width="6" style="1" bestFit="1" customWidth="1"/>
    <col min="12" max="12" width="10.33203125" style="1" customWidth="1"/>
  </cols>
  <sheetData>
    <row r="1" spans="1:12" ht="21">
      <c r="A1" s="56"/>
      <c r="B1" s="2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57"/>
      <c r="B2" s="3" t="s">
        <v>32</v>
      </c>
      <c r="C2" s="3"/>
      <c r="D2" s="3"/>
      <c r="E2" s="3"/>
      <c r="F2" s="3"/>
      <c r="G2" s="3"/>
      <c r="H2" s="3"/>
      <c r="I2" s="5"/>
      <c r="J2" s="4"/>
      <c r="K2" s="4"/>
      <c r="L2" s="6"/>
    </row>
    <row r="3" spans="1:12" ht="39.950000000000003" customHeight="1">
      <c r="A3" s="58" t="s">
        <v>4</v>
      </c>
      <c r="B3" s="55" t="s">
        <v>0</v>
      </c>
      <c r="C3" s="55" t="s">
        <v>3</v>
      </c>
      <c r="D3" s="55" t="s">
        <v>8</v>
      </c>
      <c r="E3" s="55" t="s">
        <v>1</v>
      </c>
      <c r="F3" s="55" t="s">
        <v>18</v>
      </c>
      <c r="G3" s="55" t="s">
        <v>2</v>
      </c>
      <c r="H3" s="55" t="s">
        <v>19</v>
      </c>
      <c r="I3" s="55" t="s">
        <v>20</v>
      </c>
      <c r="J3" s="55" t="s">
        <v>33</v>
      </c>
      <c r="K3" s="55" t="s">
        <v>21</v>
      </c>
      <c r="L3" s="55" t="s">
        <v>30</v>
      </c>
    </row>
    <row r="4" spans="1:12">
      <c r="A4" s="59">
        <v>40209</v>
      </c>
      <c r="B4" s="7">
        <v>66.07606296428024</v>
      </c>
      <c r="C4" s="7">
        <v>48.709311526037155</v>
      </c>
      <c r="D4" s="7">
        <v>72.240310296990458</v>
      </c>
      <c r="E4" s="7">
        <v>94.703404149863701</v>
      </c>
      <c r="F4" s="7">
        <v>77.93534212477249</v>
      </c>
      <c r="G4" s="7">
        <v>113.35483761168659</v>
      </c>
      <c r="H4" s="7">
        <v>80.612605154551318</v>
      </c>
      <c r="I4" s="7">
        <v>98.463671017673562</v>
      </c>
      <c r="J4" s="7">
        <v>86.404729985218793</v>
      </c>
      <c r="K4" s="7">
        <v>90.063539845862394</v>
      </c>
      <c r="L4" s="9">
        <v>75.393628475318451</v>
      </c>
    </row>
    <row r="5" spans="1:12">
      <c r="A5" s="59">
        <v>40237</v>
      </c>
      <c r="B5" s="7">
        <v>66.908947369576182</v>
      </c>
      <c r="C5" s="7">
        <v>63.38760378884929</v>
      </c>
      <c r="D5" s="7">
        <v>72.002491435689819</v>
      </c>
      <c r="E5" s="7">
        <v>94.777750242188034</v>
      </c>
      <c r="F5" s="7">
        <v>78.235005098082226</v>
      </c>
      <c r="G5" s="7">
        <v>113.46227172595265</v>
      </c>
      <c r="H5" s="7">
        <v>81.752109178120548</v>
      </c>
      <c r="I5" s="7">
        <v>98.124831542874745</v>
      </c>
      <c r="J5" s="7">
        <v>88.130349592657524</v>
      </c>
      <c r="K5" s="7">
        <v>90.119043259900522</v>
      </c>
      <c r="L5" s="9">
        <v>76.585888483947883</v>
      </c>
    </row>
    <row r="6" spans="1:12">
      <c r="A6" s="59">
        <v>40268</v>
      </c>
      <c r="B6" s="7">
        <v>70.25753725762371</v>
      </c>
      <c r="C6" s="7">
        <v>87.098364285310723</v>
      </c>
      <c r="D6" s="7">
        <v>72.240310296990458</v>
      </c>
      <c r="E6" s="7">
        <v>95.974046455043137</v>
      </c>
      <c r="F6" s="7">
        <v>78.819959916418682</v>
      </c>
      <c r="G6" s="7">
        <v>129.07575330483536</v>
      </c>
      <c r="H6" s="7">
        <v>81.68636856137617</v>
      </c>
      <c r="I6" s="7">
        <v>99.326171498979633</v>
      </c>
      <c r="J6" s="7">
        <v>88.123474614141827</v>
      </c>
      <c r="K6" s="7">
        <v>90.465939597638794</v>
      </c>
      <c r="L6" s="9">
        <v>80.520147326930655</v>
      </c>
    </row>
    <row r="7" spans="1:12">
      <c r="A7" s="59">
        <v>40298</v>
      </c>
      <c r="B7" s="7">
        <v>73.417118968902514</v>
      </c>
      <c r="C7" s="7">
        <v>84.940574942591425</v>
      </c>
      <c r="D7" s="7">
        <v>73.678548172475303</v>
      </c>
      <c r="E7" s="7">
        <v>96.183567260684441</v>
      </c>
      <c r="F7" s="7">
        <v>78.365365405883139</v>
      </c>
      <c r="G7" s="7">
        <v>120.75990383789978</v>
      </c>
      <c r="H7" s="7">
        <v>82.482560475280309</v>
      </c>
      <c r="I7" s="7">
        <v>97.41634900465904</v>
      </c>
      <c r="J7" s="7">
        <v>88.398473754769512</v>
      </c>
      <c r="K7" s="7">
        <v>91.078789794309742</v>
      </c>
      <c r="L7" s="9">
        <v>81.749104731678244</v>
      </c>
    </row>
    <row r="8" spans="1:12">
      <c r="A8" s="59">
        <v>40329</v>
      </c>
      <c r="B8" s="7">
        <v>70.324544740754632</v>
      </c>
      <c r="C8" s="7">
        <v>83.573504584025955</v>
      </c>
      <c r="D8" s="7">
        <v>76.838141615469553</v>
      </c>
      <c r="E8" s="7">
        <v>96.967580597922819</v>
      </c>
      <c r="F8" s="7">
        <v>78.426283372457632</v>
      </c>
      <c r="G8" s="7">
        <v>111.708039185045</v>
      </c>
      <c r="H8" s="7">
        <v>82.621346221740666</v>
      </c>
      <c r="I8" s="7">
        <v>97.932309114011787</v>
      </c>
      <c r="J8" s="7">
        <v>87.312227149290152</v>
      </c>
      <c r="K8" s="7">
        <v>91.353994222248772</v>
      </c>
      <c r="L8" s="9">
        <v>79.835457446229896</v>
      </c>
    </row>
    <row r="9" spans="1:12">
      <c r="A9" s="59">
        <v>40359</v>
      </c>
      <c r="B9" s="7">
        <v>71.828973861502377</v>
      </c>
      <c r="C9" s="7">
        <v>97.201875598078644</v>
      </c>
      <c r="D9" s="7">
        <v>75.660372016647315</v>
      </c>
      <c r="E9" s="7">
        <v>96.399846801991572</v>
      </c>
      <c r="F9" s="7">
        <v>79.065059418961198</v>
      </c>
      <c r="G9" s="7">
        <v>150.38996140236819</v>
      </c>
      <c r="H9" s="7">
        <v>84.016508199315808</v>
      </c>
      <c r="I9" s="7">
        <v>98.748604212390745</v>
      </c>
      <c r="J9" s="7">
        <v>88.886597229383653</v>
      </c>
      <c r="K9" s="7">
        <v>91.712453771244995</v>
      </c>
      <c r="L9" s="9">
        <v>83.674230421799876</v>
      </c>
    </row>
    <row r="10" spans="1:12">
      <c r="A10" s="59">
        <v>40390</v>
      </c>
      <c r="B10" s="7">
        <v>72.821340032600872</v>
      </c>
      <c r="C10" s="7">
        <v>76.711004713644613</v>
      </c>
      <c r="D10" s="7">
        <v>76.532374508083009</v>
      </c>
      <c r="E10" s="7">
        <v>94.703404149863701</v>
      </c>
      <c r="F10" s="7">
        <v>79.75569257730065</v>
      </c>
      <c r="G10" s="7">
        <v>133.27925704025546</v>
      </c>
      <c r="H10" s="7">
        <v>84.973399398595092</v>
      </c>
      <c r="I10" s="7">
        <v>97.955411805475336</v>
      </c>
      <c r="J10" s="7">
        <v>89.244096112199642</v>
      </c>
      <c r="K10" s="7">
        <v>91.941405354152252</v>
      </c>
      <c r="L10" s="9">
        <v>82.285697930344355</v>
      </c>
    </row>
    <row r="11" spans="1:12">
      <c r="A11" s="59">
        <v>40421</v>
      </c>
      <c r="B11" s="7">
        <v>74.454096898272169</v>
      </c>
      <c r="C11" s="7">
        <v>77.940815338492882</v>
      </c>
      <c r="D11" s="7">
        <v>77.359078168794767</v>
      </c>
      <c r="E11" s="7">
        <v>95.021064726158556</v>
      </c>
      <c r="F11" s="7">
        <v>81.275030352068924</v>
      </c>
      <c r="G11" s="7">
        <v>131.0577957316419</v>
      </c>
      <c r="H11" s="7">
        <v>85.192534787743028</v>
      </c>
      <c r="I11" s="7">
        <v>100.05005583150437</v>
      </c>
      <c r="J11" s="7">
        <v>89.862844178611937</v>
      </c>
      <c r="K11" s="7">
        <v>91.404872351783723</v>
      </c>
      <c r="L11" s="9">
        <v>83.158014313289826</v>
      </c>
    </row>
    <row r="12" spans="1:12">
      <c r="A12" s="59">
        <v>40451</v>
      </c>
      <c r="B12" s="7">
        <v>74.356823418742479</v>
      </c>
      <c r="C12" s="7">
        <v>72.899423140077388</v>
      </c>
      <c r="D12" s="7">
        <v>78.231080660230461</v>
      </c>
      <c r="E12" s="7">
        <v>93.946425755288715</v>
      </c>
      <c r="F12" s="7">
        <v>82.039915654959572</v>
      </c>
      <c r="G12" s="7">
        <v>129.20353825528395</v>
      </c>
      <c r="H12" s="7">
        <v>86.368561376170248</v>
      </c>
      <c r="I12" s="7">
        <v>99.903738785568521</v>
      </c>
      <c r="J12" s="7">
        <v>90.467842287992852</v>
      </c>
      <c r="K12" s="7">
        <v>91.897465151372074</v>
      </c>
      <c r="L12" s="9">
        <v>82.93839604554833</v>
      </c>
    </row>
    <row r="13" spans="1:12">
      <c r="A13" s="59">
        <v>40482</v>
      </c>
      <c r="B13" s="7">
        <v>77.036208468514957</v>
      </c>
      <c r="C13" s="7">
        <v>64.487845436539956</v>
      </c>
      <c r="D13" s="7">
        <v>79.3975255513717</v>
      </c>
      <c r="E13" s="7">
        <v>94.520918286885802</v>
      </c>
      <c r="F13" s="7">
        <v>82.248720163518428</v>
      </c>
      <c r="G13" s="7">
        <v>123.57000260203468</v>
      </c>
      <c r="H13" s="7">
        <v>87.186666828989175</v>
      </c>
      <c r="I13" s="7">
        <v>100.65842670671134</v>
      </c>
      <c r="J13" s="7">
        <v>90.990340655185449</v>
      </c>
      <c r="K13" s="7">
        <v>92.269800553877815</v>
      </c>
      <c r="L13" s="9">
        <v>83.838136760316559</v>
      </c>
    </row>
    <row r="14" spans="1:12">
      <c r="A14" s="59">
        <v>40512</v>
      </c>
      <c r="B14" s="7">
        <v>78.772599326347972</v>
      </c>
      <c r="C14" s="7">
        <v>66.203634157736204</v>
      </c>
      <c r="D14" s="7">
        <v>80.790464596132608</v>
      </c>
      <c r="E14" s="7">
        <v>95.034582197490252</v>
      </c>
      <c r="F14" s="7">
        <v>82.273344957629931</v>
      </c>
      <c r="G14" s="7">
        <v>121.88812153483518</v>
      </c>
      <c r="H14" s="7">
        <v>87.603024068370246</v>
      </c>
      <c r="I14" s="7">
        <v>101.143583227446</v>
      </c>
      <c r="J14" s="7">
        <v>91.595338764566364</v>
      </c>
      <c r="K14" s="7">
        <v>92.26054998487146</v>
      </c>
      <c r="L14" s="9">
        <v>84.886594522247151</v>
      </c>
    </row>
    <row r="15" spans="1:12">
      <c r="A15" s="59">
        <v>40543</v>
      </c>
      <c r="B15" s="7">
        <v>81.244386241647703</v>
      </c>
      <c r="C15" s="7">
        <v>70.582934809812315</v>
      </c>
      <c r="D15" s="7">
        <v>82.375923671470233</v>
      </c>
      <c r="E15" s="7">
        <v>94.635816793205223</v>
      </c>
      <c r="F15" s="7">
        <v>81.480980042540736</v>
      </c>
      <c r="G15" s="7">
        <v>115.15248025524819</v>
      </c>
      <c r="H15" s="7">
        <v>88.253125722842427</v>
      </c>
      <c r="I15" s="7">
        <v>101.08967694736437</v>
      </c>
      <c r="J15" s="7">
        <v>92.021587432539278</v>
      </c>
      <c r="K15" s="7">
        <v>92.593570469100214</v>
      </c>
      <c r="L15" s="9">
        <v>86.137320570313094</v>
      </c>
    </row>
    <row r="16" spans="1:12">
      <c r="A16" s="59">
        <v>40574</v>
      </c>
      <c r="B16" s="7">
        <v>81.887714074753703</v>
      </c>
      <c r="C16" s="7">
        <v>56.924144015217038</v>
      </c>
      <c r="D16" s="7">
        <v>82.579768409727919</v>
      </c>
      <c r="E16" s="7">
        <v>95.176515646473064</v>
      </c>
      <c r="F16" s="7">
        <v>82.070596357732427</v>
      </c>
      <c r="G16" s="7">
        <v>119.4801403550355</v>
      </c>
      <c r="H16" s="7">
        <v>89.947772732253071</v>
      </c>
      <c r="I16" s="7">
        <v>100.82784644411073</v>
      </c>
      <c r="J16" s="7">
        <v>92.502835928637722</v>
      </c>
      <c r="K16" s="7">
        <v>93.523252654238789</v>
      </c>
      <c r="L16" s="9">
        <v>86.372945785014451</v>
      </c>
    </row>
    <row r="17" spans="1:12">
      <c r="A17" s="59">
        <v>40602</v>
      </c>
      <c r="B17" s="7">
        <v>82.262201543575685</v>
      </c>
      <c r="C17" s="7">
        <v>66.028682356043035</v>
      </c>
      <c r="D17" s="7">
        <v>84.482319300133071</v>
      </c>
      <c r="E17" s="7">
        <v>95.196791853470614</v>
      </c>
      <c r="F17" s="7">
        <v>82.597553260694937</v>
      </c>
      <c r="G17" s="7">
        <v>115.90117479124926</v>
      </c>
      <c r="H17" s="7">
        <v>90.539438282952489</v>
      </c>
      <c r="I17" s="7">
        <v>100.28878364329444</v>
      </c>
      <c r="J17" s="7">
        <v>94.510329655219834</v>
      </c>
      <c r="K17" s="7">
        <v>93.865523707473884</v>
      </c>
      <c r="L17" s="9">
        <v>87.033116093343907</v>
      </c>
    </row>
    <row r="18" spans="1:12">
      <c r="A18" s="59">
        <v>40633</v>
      </c>
      <c r="B18" s="7">
        <v>88.500534918544901</v>
      </c>
      <c r="C18" s="7">
        <v>90.972102630591692</v>
      </c>
      <c r="D18" s="7">
        <v>86.6566631748818</v>
      </c>
      <c r="E18" s="7">
        <v>96.244395881677065</v>
      </c>
      <c r="F18" s="7">
        <v>82.875304672119412</v>
      </c>
      <c r="G18" s="7">
        <v>134.0141721460555</v>
      </c>
      <c r="H18" s="7">
        <v>91.985731851328808</v>
      </c>
      <c r="I18" s="7">
        <v>99.980747757113704</v>
      </c>
      <c r="J18" s="7">
        <v>95.878450379842562</v>
      </c>
      <c r="K18" s="7">
        <v>94.177730411438333</v>
      </c>
      <c r="L18" s="9">
        <v>92.870901513629192</v>
      </c>
    </row>
    <row r="19" spans="1:12">
      <c r="A19" s="59">
        <v>40663</v>
      </c>
      <c r="B19" s="7">
        <v>92.707380627927648</v>
      </c>
      <c r="C19" s="7">
        <v>71.374068037221079</v>
      </c>
      <c r="D19" s="7">
        <v>88.672461142096765</v>
      </c>
      <c r="E19" s="7">
        <v>94.831820127514817</v>
      </c>
      <c r="F19" s="7">
        <v>84.186303553758364</v>
      </c>
      <c r="G19" s="7">
        <v>129.74156669215193</v>
      </c>
      <c r="H19" s="7">
        <v>92.036863442129999</v>
      </c>
      <c r="I19" s="7">
        <v>99.996149551422747</v>
      </c>
      <c r="J19" s="7">
        <v>95.850950465779789</v>
      </c>
      <c r="K19" s="7">
        <v>94.818332315128345</v>
      </c>
      <c r="L19" s="9">
        <v>94.120894851306716</v>
      </c>
    </row>
    <row r="20" spans="1:12">
      <c r="A20" s="59">
        <v>40694</v>
      </c>
      <c r="B20" s="7">
        <v>92.077141914357682</v>
      </c>
      <c r="C20" s="7">
        <v>97.837429514094836</v>
      </c>
      <c r="D20" s="7">
        <v>87.053027943716202</v>
      </c>
      <c r="E20" s="7">
        <v>94.385743573568831</v>
      </c>
      <c r="F20" s="7">
        <v>85.40547478760665</v>
      </c>
      <c r="G20" s="7">
        <v>109.1761079497326</v>
      </c>
      <c r="H20" s="7">
        <v>92.906100485750116</v>
      </c>
      <c r="I20" s="7">
        <v>101.06657425590082</v>
      </c>
      <c r="J20" s="7">
        <v>96.751572651335465</v>
      </c>
      <c r="K20" s="7">
        <v>95.528313486366017</v>
      </c>
      <c r="L20" s="9">
        <v>93.823272608341071</v>
      </c>
    </row>
    <row r="21" spans="1:12">
      <c r="A21" s="59">
        <v>40724</v>
      </c>
      <c r="B21" s="7">
        <v>91.757230146620827</v>
      </c>
      <c r="C21" s="7">
        <v>90.419585755837673</v>
      </c>
      <c r="D21" s="7">
        <v>89.81625661787605</v>
      </c>
      <c r="E21" s="7">
        <v>95.473900015770383</v>
      </c>
      <c r="F21" s="7">
        <v>86.787342184447084</v>
      </c>
      <c r="G21" s="7">
        <v>128.62048106393425</v>
      </c>
      <c r="H21" s="7">
        <v>93.775337529370233</v>
      </c>
      <c r="I21" s="7">
        <v>100.91255631281044</v>
      </c>
      <c r="J21" s="7">
        <v>96.744697672819768</v>
      </c>
      <c r="K21" s="7">
        <v>95.514437632856485</v>
      </c>
      <c r="L21" s="9">
        <v>94.818392505415616</v>
      </c>
    </row>
    <row r="22" spans="1:12">
      <c r="A22" s="59">
        <v>40755</v>
      </c>
      <c r="B22" s="7">
        <v>93.045136646850466</v>
      </c>
      <c r="C22" s="7">
        <v>85.525342514266285</v>
      </c>
      <c r="D22" s="7">
        <v>90.620310863225839</v>
      </c>
      <c r="E22" s="7">
        <v>95.818595534728644</v>
      </c>
      <c r="F22" s="7">
        <v>87.832284570014835</v>
      </c>
      <c r="G22" s="7">
        <v>120.36052418238471</v>
      </c>
      <c r="H22" s="7">
        <v>95.316589766377334</v>
      </c>
      <c r="I22" s="7">
        <v>101.82896307419814</v>
      </c>
      <c r="J22" s="7">
        <v>96.78594754391392</v>
      </c>
      <c r="K22" s="7">
        <v>97.017655096389007</v>
      </c>
      <c r="L22" s="9">
        <v>95.166630480921867</v>
      </c>
    </row>
    <row r="23" spans="1:12">
      <c r="A23" s="59">
        <v>40786</v>
      </c>
      <c r="B23" s="7">
        <v>89.892233847097401</v>
      </c>
      <c r="C23" s="7">
        <v>100.00647823931368</v>
      </c>
      <c r="D23" s="7">
        <v>92.704057076526709</v>
      </c>
      <c r="E23" s="7">
        <v>95.74424944240431</v>
      </c>
      <c r="F23" s="7">
        <v>88.653670478133407</v>
      </c>
      <c r="G23" s="7">
        <v>126.26882110414068</v>
      </c>
      <c r="H23" s="7">
        <v>94.447352722757216</v>
      </c>
      <c r="I23" s="7">
        <v>100.4351006892303</v>
      </c>
      <c r="J23" s="7">
        <v>97.253446082980986</v>
      </c>
      <c r="K23" s="7">
        <v>97.075471152678716</v>
      </c>
      <c r="L23" s="9">
        <v>94.673759050929377</v>
      </c>
    </row>
    <row r="24" spans="1:12">
      <c r="A24" s="59">
        <v>40816</v>
      </c>
      <c r="B24" s="7">
        <v>90.342013124591475</v>
      </c>
      <c r="C24" s="7">
        <v>89.721251922341466</v>
      </c>
      <c r="D24" s="7">
        <v>94.108320828968601</v>
      </c>
      <c r="E24" s="7">
        <v>95.21030932480231</v>
      </c>
      <c r="F24" s="7">
        <v>90.010692341792208</v>
      </c>
      <c r="G24" s="7">
        <v>123.25241815276206</v>
      </c>
      <c r="H24" s="7">
        <v>94.600747495160761</v>
      </c>
      <c r="I24" s="7">
        <v>100.70463208963844</v>
      </c>
      <c r="J24" s="7">
        <v>95.782200680622879</v>
      </c>
      <c r="K24" s="7">
        <v>96.254483153364802</v>
      </c>
      <c r="L24" s="9">
        <v>94.225989323779629</v>
      </c>
    </row>
    <row r="25" spans="1:12">
      <c r="A25" s="59">
        <v>40847</v>
      </c>
      <c r="B25" s="7">
        <v>92.188526658848389</v>
      </c>
      <c r="C25" s="7">
        <v>78.142926784661043</v>
      </c>
      <c r="D25" s="7">
        <v>91.956626369581841</v>
      </c>
      <c r="E25" s="7">
        <v>95.007547254826861</v>
      </c>
      <c r="F25" s="7">
        <v>90.363837905154497</v>
      </c>
      <c r="G25" s="7">
        <v>115.14427286457284</v>
      </c>
      <c r="H25" s="7">
        <v>94.096736100120523</v>
      </c>
      <c r="I25" s="7">
        <v>99.403180470524816</v>
      </c>
      <c r="J25" s="7">
        <v>98.504692172836954</v>
      </c>
      <c r="K25" s="7">
        <v>96.372427908195817</v>
      </c>
      <c r="L25" s="9">
        <v>94.018527245752196</v>
      </c>
    </row>
    <row r="26" spans="1:12">
      <c r="A26" s="59">
        <v>40877</v>
      </c>
      <c r="B26" s="7">
        <v>96.748742546421184</v>
      </c>
      <c r="C26" s="7">
        <v>73.880735252850457</v>
      </c>
      <c r="D26" s="7">
        <v>94.527335013164972</v>
      </c>
      <c r="E26" s="7">
        <v>95.338725302453426</v>
      </c>
      <c r="F26" s="7">
        <v>91.305598560631822</v>
      </c>
      <c r="G26" s="7">
        <v>110.3610338234017</v>
      </c>
      <c r="H26" s="7">
        <v>95.988604959764302</v>
      </c>
      <c r="I26" s="7">
        <v>100.50440876362096</v>
      </c>
      <c r="J26" s="7">
        <v>97.308445911106531</v>
      </c>
      <c r="K26" s="7">
        <v>96.053283277476595</v>
      </c>
      <c r="L26" s="9">
        <v>96.166437014710382</v>
      </c>
    </row>
    <row r="27" spans="1:12">
      <c r="A27" s="59">
        <v>40908</v>
      </c>
      <c r="B27" s="7">
        <v>97.539363682502199</v>
      </c>
      <c r="C27" s="7">
        <v>78.033174784723997</v>
      </c>
      <c r="D27" s="7">
        <v>95.048271566490186</v>
      </c>
      <c r="E27" s="7">
        <v>95.636109671750731</v>
      </c>
      <c r="F27" s="7">
        <v>92.275551701383947</v>
      </c>
      <c r="G27" s="7">
        <v>113.4409586910573</v>
      </c>
      <c r="H27" s="7">
        <v>95.72564249278679</v>
      </c>
      <c r="I27" s="7">
        <v>100.92795810711948</v>
      </c>
      <c r="J27" s="7">
        <v>96.662197930631464</v>
      </c>
      <c r="K27" s="7">
        <v>96.939025259834992</v>
      </c>
      <c r="L27" s="9">
        <v>97.140877891660452</v>
      </c>
    </row>
    <row r="28" spans="1:12">
      <c r="A28" s="59">
        <v>40939</v>
      </c>
      <c r="B28" s="7">
        <v>98.343443758603172</v>
      </c>
      <c r="C28" s="7">
        <v>78.219897295733446</v>
      </c>
      <c r="D28" s="7">
        <v>96.543132980379937</v>
      </c>
      <c r="E28" s="7">
        <v>97.83269876315137</v>
      </c>
      <c r="F28" s="7">
        <v>93.183571769657064</v>
      </c>
      <c r="G28" s="7">
        <v>94.840352442147591</v>
      </c>
      <c r="H28" s="7">
        <v>94.834491910251884</v>
      </c>
      <c r="I28" s="7">
        <v>101.06657425590082</v>
      </c>
      <c r="J28" s="7">
        <v>97.535320202124367</v>
      </c>
      <c r="K28" s="7">
        <v>97.181852696251781</v>
      </c>
      <c r="L28" s="9">
        <v>96.669077904049729</v>
      </c>
    </row>
    <row r="29" spans="1:12">
      <c r="A29" s="59">
        <v>40968</v>
      </c>
      <c r="B29" s="7">
        <v>99.199120641720341</v>
      </c>
      <c r="C29" s="7">
        <v>94.852492137751085</v>
      </c>
      <c r="D29" s="7">
        <v>98.377735624699184</v>
      </c>
      <c r="E29" s="7">
        <v>95.872665420055426</v>
      </c>
      <c r="F29" s="7">
        <v>94.993207064663153</v>
      </c>
      <c r="G29" s="7">
        <v>90.159418173930518</v>
      </c>
      <c r="H29" s="7">
        <v>98.589011577653054</v>
      </c>
      <c r="I29" s="7">
        <v>102.45273574371414</v>
      </c>
      <c r="J29" s="7">
        <v>96.902822178680694</v>
      </c>
      <c r="K29" s="7">
        <v>99.274793933939378</v>
      </c>
      <c r="L29" s="9">
        <v>98.184556726253092</v>
      </c>
    </row>
    <row r="30" spans="1:12">
      <c r="A30" s="59">
        <v>40999</v>
      </c>
      <c r="B30" s="7">
        <v>102.47818994546319</v>
      </c>
      <c r="C30" s="7">
        <v>94.840607303744093</v>
      </c>
      <c r="D30" s="7">
        <v>98.105942640355593</v>
      </c>
      <c r="E30" s="7">
        <v>96.717507378286442</v>
      </c>
      <c r="F30" s="7">
        <v>95.013358181880506</v>
      </c>
      <c r="G30" s="7">
        <v>81.771319228071903</v>
      </c>
      <c r="H30" s="7">
        <v>98.369876188505131</v>
      </c>
      <c r="I30" s="7">
        <v>101.55943167379</v>
      </c>
      <c r="J30" s="7">
        <v>96.627823038053009</v>
      </c>
      <c r="K30" s="7">
        <v>98.428366869857982</v>
      </c>
      <c r="L30" s="9">
        <v>99.225811578288585</v>
      </c>
    </row>
    <row r="31" spans="1:12">
      <c r="A31" s="59">
        <v>41029</v>
      </c>
      <c r="B31" s="7">
        <v>102.74872350472131</v>
      </c>
      <c r="C31" s="7">
        <v>92.683906271178842</v>
      </c>
      <c r="D31" s="7">
        <v>99.487556977435517</v>
      </c>
      <c r="E31" s="7">
        <v>97.150066460900717</v>
      </c>
      <c r="F31" s="7">
        <v>96.93901655940094</v>
      </c>
      <c r="G31" s="7">
        <v>87.716223323621492</v>
      </c>
      <c r="H31" s="7">
        <v>99.326767387784415</v>
      </c>
      <c r="I31" s="7">
        <v>100.61992222093873</v>
      </c>
      <c r="J31" s="7">
        <v>97.439070502904684</v>
      </c>
      <c r="K31" s="7">
        <v>99.228541088907605</v>
      </c>
      <c r="L31" s="9">
        <v>99.946851172165239</v>
      </c>
    </row>
    <row r="32" spans="1:12">
      <c r="A32" s="59">
        <v>41060</v>
      </c>
      <c r="B32" s="7">
        <v>101.35611880748637</v>
      </c>
      <c r="C32" s="7">
        <v>110.88790963200083</v>
      </c>
      <c r="D32" s="7">
        <v>100.30293593046629</v>
      </c>
      <c r="E32" s="7">
        <v>97.738076463829501</v>
      </c>
      <c r="F32" s="7">
        <v>98.409842407352528</v>
      </c>
      <c r="G32" s="7">
        <v>97.337057797147025</v>
      </c>
      <c r="H32" s="7">
        <v>100.33479017786489</v>
      </c>
      <c r="I32" s="7">
        <v>100.04235493434985</v>
      </c>
      <c r="J32" s="7">
        <v>98.924065862294185</v>
      </c>
      <c r="K32" s="7">
        <v>99.04121706652893</v>
      </c>
      <c r="L32" s="9">
        <v>100.79667509267303</v>
      </c>
    </row>
    <row r="33" spans="1:12">
      <c r="A33" s="59">
        <v>41090</v>
      </c>
      <c r="B33" s="7">
        <v>98.120351442234465</v>
      </c>
      <c r="C33" s="7">
        <v>108.66674849092706</v>
      </c>
      <c r="D33" s="7">
        <v>101.20891254494494</v>
      </c>
      <c r="E33" s="7">
        <v>98.515331065402037</v>
      </c>
      <c r="F33" s="7">
        <v>99.510403386480888</v>
      </c>
      <c r="G33" s="7">
        <v>101.63520711617159</v>
      </c>
      <c r="H33" s="7">
        <v>100.0206961200862</v>
      </c>
      <c r="I33" s="7">
        <v>99.356975087597704</v>
      </c>
      <c r="J33" s="7">
        <v>101.19280877247259</v>
      </c>
      <c r="K33" s="7">
        <v>99.670255758961005</v>
      </c>
      <c r="L33" s="9">
        <v>99.510709201054908</v>
      </c>
    </row>
    <row r="34" spans="1:12">
      <c r="A34" s="59">
        <v>41121</v>
      </c>
      <c r="B34" s="7">
        <v>100.04901540427275</v>
      </c>
      <c r="C34" s="7">
        <v>102.08491500302787</v>
      </c>
      <c r="D34" s="7">
        <v>102.11488915942357</v>
      </c>
      <c r="E34" s="7">
        <v>100.47536440849798</v>
      </c>
      <c r="F34" s="7">
        <v>101.09076663736586</v>
      </c>
      <c r="G34" s="7">
        <v>108.15436698857106</v>
      </c>
      <c r="H34" s="7">
        <v>99.743124627165486</v>
      </c>
      <c r="I34" s="7">
        <v>99.395479573370295</v>
      </c>
      <c r="J34" s="7">
        <v>100.58781066309167</v>
      </c>
      <c r="K34" s="7">
        <v>100.19060026556842</v>
      </c>
      <c r="L34" s="9">
        <v>100.83716579421477</v>
      </c>
    </row>
    <row r="35" spans="1:12">
      <c r="A35" s="59">
        <v>41152</v>
      </c>
      <c r="B35" s="7">
        <v>102.12635477108162</v>
      </c>
      <c r="C35" s="7">
        <v>118.86284878365417</v>
      </c>
      <c r="D35" s="7">
        <v>100.64267716089579</v>
      </c>
      <c r="E35" s="7">
        <v>100.62405659314665</v>
      </c>
      <c r="F35" s="7">
        <v>101.78014690174952</v>
      </c>
      <c r="G35" s="7">
        <v>111.18726646796718</v>
      </c>
      <c r="H35" s="7">
        <v>100.6123616707856</v>
      </c>
      <c r="I35" s="7">
        <v>100.3965962034577</v>
      </c>
      <c r="J35" s="7">
        <v>101.96280636623011</v>
      </c>
      <c r="K35" s="7">
        <v>101.28448005056978</v>
      </c>
      <c r="L35" s="9">
        <v>103.03216192595066</v>
      </c>
    </row>
    <row r="36" spans="1:12">
      <c r="A36" s="59">
        <v>41182</v>
      </c>
      <c r="B36" s="7">
        <v>101.68926050264537</v>
      </c>
      <c r="C36" s="7">
        <v>102.02938325822066</v>
      </c>
      <c r="D36" s="7">
        <v>101.05036663741117</v>
      </c>
      <c r="E36" s="7">
        <v>101.67841935701895</v>
      </c>
      <c r="F36" s="7">
        <v>102.28379004968639</v>
      </c>
      <c r="G36" s="7">
        <v>107.98674127653386</v>
      </c>
      <c r="H36" s="7">
        <v>101.70073410355364</v>
      </c>
      <c r="I36" s="7">
        <v>99.480189442069999</v>
      </c>
      <c r="J36" s="7">
        <v>103.17967756350761</v>
      </c>
      <c r="K36" s="7">
        <v>100.99077448461804</v>
      </c>
      <c r="L36" s="9">
        <v>101.92938520523208</v>
      </c>
    </row>
    <row r="37" spans="1:12">
      <c r="A37" s="59">
        <v>41213</v>
      </c>
      <c r="B37" s="7">
        <v>99.427574661433226</v>
      </c>
      <c r="C37" s="7">
        <v>104.35350037119022</v>
      </c>
      <c r="D37" s="7">
        <v>100.5634042071289</v>
      </c>
      <c r="E37" s="7">
        <v>103.61817649311736</v>
      </c>
      <c r="F37" s="7">
        <v>104.09754922350969</v>
      </c>
      <c r="G37" s="7">
        <v>110.33256272618411</v>
      </c>
      <c r="H37" s="7">
        <v>103.0885915681572</v>
      </c>
      <c r="I37" s="7">
        <v>99.187555350198295</v>
      </c>
      <c r="J37" s="7">
        <v>101.99718125880857</v>
      </c>
      <c r="K37" s="7">
        <v>101.67069130658506</v>
      </c>
      <c r="L37" s="9">
        <v>101.20355630652031</v>
      </c>
    </row>
    <row r="38" spans="1:12">
      <c r="A38" s="59">
        <v>41243</v>
      </c>
      <c r="B38" s="7">
        <v>97.767497332437614</v>
      </c>
      <c r="C38" s="7">
        <v>97.164806367949097</v>
      </c>
      <c r="D38" s="7">
        <v>101.03904192973019</v>
      </c>
      <c r="E38" s="7">
        <v>104.72660914231645</v>
      </c>
      <c r="F38" s="7">
        <v>105.62008636930965</v>
      </c>
      <c r="G38" s="7">
        <v>106.23657446886732</v>
      </c>
      <c r="H38" s="7">
        <v>101.43046712360453</v>
      </c>
      <c r="I38" s="7">
        <v>98.617688960763928</v>
      </c>
      <c r="J38" s="7">
        <v>100.86968478223505</v>
      </c>
      <c r="K38" s="7">
        <v>101.22203870977688</v>
      </c>
      <c r="L38" s="9">
        <v>99.692553589933681</v>
      </c>
    </row>
    <row r="39" spans="1:12">
      <c r="A39" s="59">
        <v>41274</v>
      </c>
      <c r="B39" s="7">
        <v>96.777711940946986</v>
      </c>
      <c r="C39" s="7">
        <v>95.226231439319008</v>
      </c>
      <c r="D39" s="7">
        <v>100.5634042071289</v>
      </c>
      <c r="E39" s="7">
        <v>105.05102845427716</v>
      </c>
      <c r="F39" s="7">
        <v>106.88367551270149</v>
      </c>
      <c r="G39" s="7">
        <v>102.61546509964035</v>
      </c>
      <c r="H39" s="7">
        <v>101.94908754458797</v>
      </c>
      <c r="I39" s="7">
        <v>97.824496553848519</v>
      </c>
      <c r="J39" s="7">
        <v>102.78092880959747</v>
      </c>
      <c r="K39" s="7">
        <v>101.81638776843513</v>
      </c>
      <c r="L39" s="9">
        <v>99.003413482214398</v>
      </c>
    </row>
    <row r="40" spans="1:12">
      <c r="A40" s="59">
        <v>41305</v>
      </c>
      <c r="B40" s="7">
        <v>99.322401912510188</v>
      </c>
      <c r="C40" s="7">
        <v>78.371202532644645</v>
      </c>
      <c r="D40" s="7">
        <v>103.46252937346054</v>
      </c>
      <c r="E40" s="7">
        <v>106.71367742807578</v>
      </c>
      <c r="F40" s="7">
        <v>106.48029895270042</v>
      </c>
      <c r="G40" s="7">
        <v>100.87802146475684</v>
      </c>
      <c r="H40" s="7">
        <v>99.670079497449507</v>
      </c>
      <c r="I40" s="7">
        <v>98.263447691656083</v>
      </c>
      <c r="J40" s="7">
        <v>104.21779931937712</v>
      </c>
      <c r="K40" s="7">
        <v>101.47180407294844</v>
      </c>
      <c r="L40" s="9">
        <v>99.618748384862513</v>
      </c>
    </row>
    <row r="41" spans="1:12">
      <c r="A41" s="59">
        <v>41333</v>
      </c>
      <c r="B41" s="7">
        <v>100.2075912641741</v>
      </c>
      <c r="C41" s="7">
        <v>84.770910134951748</v>
      </c>
      <c r="D41" s="7">
        <v>102.80569632796353</v>
      </c>
      <c r="E41" s="7">
        <v>106.68664248541239</v>
      </c>
      <c r="F41" s="7">
        <v>106.46942827423786</v>
      </c>
      <c r="G41" s="7">
        <v>88.527611894963215</v>
      </c>
      <c r="H41" s="7">
        <v>100.45896689838204</v>
      </c>
      <c r="I41" s="7">
        <v>97.193022987178011</v>
      </c>
      <c r="J41" s="7">
        <v>104.82279742875804</v>
      </c>
      <c r="K41" s="7">
        <v>102.04071406683921</v>
      </c>
      <c r="L41" s="9">
        <v>99.671854022627215</v>
      </c>
    </row>
    <row r="42" spans="1:12">
      <c r="A42" s="59">
        <v>41364</v>
      </c>
      <c r="B42" s="7">
        <v>99.88539285248028</v>
      </c>
      <c r="C42" s="7">
        <v>101.30467125171242</v>
      </c>
      <c r="D42" s="7">
        <v>102.57920217434388</v>
      </c>
      <c r="E42" s="7">
        <v>107.07864915403158</v>
      </c>
      <c r="F42" s="7">
        <v>106.63145883890566</v>
      </c>
      <c r="G42" s="7">
        <v>85.019086665428446</v>
      </c>
      <c r="H42" s="7">
        <v>101.13828660474063</v>
      </c>
      <c r="I42" s="7">
        <v>96.438335066035194</v>
      </c>
      <c r="J42" s="7">
        <v>104.92592210649342</v>
      </c>
      <c r="K42" s="7">
        <v>102.99583531674527</v>
      </c>
      <c r="L42" s="9">
        <v>100.20292375470213</v>
      </c>
    </row>
    <row r="43" spans="1:12">
      <c r="A43" s="59">
        <v>41394</v>
      </c>
      <c r="B43" s="7">
        <v>99.829090638159158</v>
      </c>
      <c r="C43" s="7">
        <v>106.30746476367202</v>
      </c>
      <c r="D43" s="7">
        <v>103.06616460462614</v>
      </c>
      <c r="E43" s="7">
        <v>108.55881226485232</v>
      </c>
      <c r="F43" s="7">
        <v>107.67985725817628</v>
      </c>
      <c r="G43" s="7">
        <v>86.21997703134096</v>
      </c>
      <c r="H43" s="7">
        <v>101.18211368257022</v>
      </c>
      <c r="I43" s="7">
        <v>98.995032921335337</v>
      </c>
      <c r="J43" s="7">
        <v>104.30029906156543</v>
      </c>
      <c r="K43" s="7">
        <v>103.56012002613286</v>
      </c>
      <c r="L43" s="9">
        <v>100.72510583711383</v>
      </c>
    </row>
    <row r="44" spans="1:12">
      <c r="A44" s="59">
        <v>41425</v>
      </c>
      <c r="B44" s="7">
        <v>100.77982229022349</v>
      </c>
      <c r="C44" s="7">
        <v>112.45193779027881</v>
      </c>
      <c r="D44" s="7">
        <v>103.41723054273662</v>
      </c>
      <c r="E44" s="7">
        <v>110.13359767499493</v>
      </c>
      <c r="F44" s="7">
        <v>108.16472587972672</v>
      </c>
      <c r="G44" s="7">
        <v>92.077635634884189</v>
      </c>
      <c r="H44" s="7">
        <v>100.94106475450749</v>
      </c>
      <c r="I44" s="7">
        <v>99.202957144507337</v>
      </c>
      <c r="J44" s="7">
        <v>105.26967103227803</v>
      </c>
      <c r="K44" s="7">
        <v>103.30110409395495</v>
      </c>
      <c r="L44" s="9">
        <v>101.93445086411005</v>
      </c>
    </row>
    <row r="45" spans="1:12">
      <c r="A45" s="59">
        <v>41455</v>
      </c>
      <c r="B45" s="7">
        <v>101.49565187462659</v>
      </c>
      <c r="C45" s="7">
        <v>116.21426853557952</v>
      </c>
      <c r="D45" s="7">
        <v>103.45120466577957</v>
      </c>
      <c r="E45" s="7">
        <v>110.49181066528489</v>
      </c>
      <c r="F45" s="7">
        <v>108.93385508075139</v>
      </c>
      <c r="G45" s="7">
        <v>95.433737936612246</v>
      </c>
      <c r="H45" s="7">
        <v>100.76575644318915</v>
      </c>
      <c r="I45" s="7">
        <v>97.439451696122603</v>
      </c>
      <c r="J45" s="7">
        <v>105.18717129008972</v>
      </c>
      <c r="K45" s="7">
        <v>102.89176641542379</v>
      </c>
      <c r="L45" s="9">
        <v>102.60270114322931</v>
      </c>
    </row>
    <row r="46" spans="1:12">
      <c r="A46" s="59">
        <v>41486</v>
      </c>
      <c r="B46" s="7">
        <v>103.98159799247748</v>
      </c>
      <c r="C46" s="7">
        <v>120.42698113918146</v>
      </c>
      <c r="D46" s="7">
        <v>102.44330568217208</v>
      </c>
      <c r="E46" s="7">
        <v>109.51855272940276</v>
      </c>
      <c r="F46" s="7">
        <v>110.14752403224608</v>
      </c>
      <c r="G46" s="7">
        <v>101.81021174072734</v>
      </c>
      <c r="H46" s="7">
        <v>100.81688803399034</v>
      </c>
      <c r="I46" s="7">
        <v>97.000500558315039</v>
      </c>
      <c r="J46" s="7">
        <v>105.75091952837647</v>
      </c>
      <c r="K46" s="7">
        <v>104.6354986731215</v>
      </c>
      <c r="L46" s="9">
        <v>104.64670033993461</v>
      </c>
    </row>
    <row r="47" spans="1:12">
      <c r="A47" s="59">
        <v>41517</v>
      </c>
      <c r="B47" s="8">
        <v>104.9956818137877</v>
      </c>
      <c r="C47" s="8">
        <v>123.02489115625596</v>
      </c>
      <c r="D47" s="8">
        <v>101.99031737493276</v>
      </c>
      <c r="E47" s="8">
        <v>110.23497870998266</v>
      </c>
      <c r="F47" s="8">
        <v>111.04842124161078</v>
      </c>
      <c r="G47" s="8">
        <v>111.58426446548665</v>
      </c>
      <c r="H47" s="8">
        <v>101.26976783822938</v>
      </c>
      <c r="I47" s="8">
        <v>97.100612221323786</v>
      </c>
      <c r="J47" s="8">
        <v>107.07779038190506</v>
      </c>
      <c r="K47" s="8">
        <v>103.82376124281394</v>
      </c>
      <c r="L47" s="9">
        <v>105.83387343578539</v>
      </c>
    </row>
    <row r="48" spans="1:12">
      <c r="A48" s="59">
        <v>41547</v>
      </c>
      <c r="B48" s="8">
        <v>104.5094731921517</v>
      </c>
      <c r="C48" s="8">
        <v>105.90786248004038</v>
      </c>
      <c r="D48" s="8">
        <v>102.04694091333768</v>
      </c>
      <c r="E48" s="8">
        <v>110.27553112397774</v>
      </c>
      <c r="F48" s="8">
        <v>112.45209445490693</v>
      </c>
      <c r="G48" s="8">
        <v>110.95477898513217</v>
      </c>
      <c r="H48" s="8">
        <v>101.89795595378678</v>
      </c>
      <c r="I48" s="8">
        <v>97.046705941242152</v>
      </c>
      <c r="J48" s="8">
        <v>107.20841497370321</v>
      </c>
      <c r="K48" s="8">
        <v>103.35429486574148</v>
      </c>
      <c r="L48" s="9">
        <v>104.75227173235527</v>
      </c>
    </row>
    <row r="49" spans="1:12">
      <c r="A49" s="59">
        <v>41578</v>
      </c>
      <c r="B49" s="8">
        <v>102.18732780527054</v>
      </c>
      <c r="C49" s="8">
        <v>109.74918133782835</v>
      </c>
      <c r="D49" s="8">
        <v>104.48175306474901</v>
      </c>
      <c r="E49" s="8">
        <v>109.47124157974181</v>
      </c>
      <c r="F49" s="8">
        <v>113.08759080875768</v>
      </c>
      <c r="G49" s="8">
        <v>111.02073825295281</v>
      </c>
      <c r="H49" s="8">
        <v>99.538598263960751</v>
      </c>
      <c r="I49" s="8">
        <v>97.963112702629857</v>
      </c>
      <c r="J49" s="8">
        <v>107.03654051081091</v>
      </c>
      <c r="K49" s="8">
        <v>104.0157105496958</v>
      </c>
      <c r="L49" s="9">
        <v>103.90729065326363</v>
      </c>
    </row>
    <row r="50" spans="1:12">
      <c r="A50" s="59">
        <v>41608</v>
      </c>
      <c r="B50" s="8">
        <v>101.1706502112046</v>
      </c>
      <c r="C50" s="8">
        <v>90.626138781837255</v>
      </c>
      <c r="D50" s="8">
        <v>103.41723054273662</v>
      </c>
      <c r="E50" s="8">
        <v>108.82240295582039</v>
      </c>
      <c r="F50" s="8">
        <v>114.56652457164468</v>
      </c>
      <c r="G50" s="8">
        <v>114.00589339876944</v>
      </c>
      <c r="H50" s="8">
        <v>99.735820114193885</v>
      </c>
      <c r="I50" s="8">
        <v>97.631974124985561</v>
      </c>
      <c r="J50" s="8">
        <v>107.57278883503488</v>
      </c>
      <c r="K50" s="8">
        <v>104.79044570397794</v>
      </c>
      <c r="L50" s="9">
        <v>102.73349499526672</v>
      </c>
    </row>
    <row r="51" spans="1:12">
      <c r="A51" s="59">
        <v>41639</v>
      </c>
      <c r="B51" s="8">
        <v>103.40764475546162</v>
      </c>
      <c r="C51" s="8">
        <v>100.88181995712698</v>
      </c>
      <c r="D51" s="8">
        <v>104.02876475750969</v>
      </c>
      <c r="E51" s="8">
        <v>110.54588055061167</v>
      </c>
      <c r="F51" s="8">
        <v>114.99548765030362</v>
      </c>
      <c r="G51" s="8">
        <v>110.81868913837354</v>
      </c>
      <c r="H51" s="8">
        <v>100.45166238541046</v>
      </c>
      <c r="I51" s="8">
        <v>97.878402833930153</v>
      </c>
      <c r="J51" s="8">
        <v>108.30153655769826</v>
      </c>
      <c r="K51" s="8">
        <v>104.45973786200078</v>
      </c>
      <c r="L51" s="9">
        <v>104.29912532131348</v>
      </c>
    </row>
    <row r="52" spans="1:12">
      <c r="A52" s="59">
        <v>41670</v>
      </c>
      <c r="B52" s="8">
        <v>102.92256833875243</v>
      </c>
      <c r="C52" s="8">
        <v>87.272242465141119</v>
      </c>
      <c r="D52" s="8">
        <v>104.3571812802582</v>
      </c>
      <c r="E52" s="8">
        <v>110.01194043300967</v>
      </c>
      <c r="F52" s="8">
        <v>116.00997041787645</v>
      </c>
      <c r="G52" s="8">
        <v>113.39768783587087</v>
      </c>
      <c r="H52" s="8">
        <v>102.70875689363412</v>
      </c>
      <c r="I52" s="8">
        <v>96.669361980670743</v>
      </c>
      <c r="J52" s="8">
        <v>109.669657282321</v>
      </c>
      <c r="K52" s="8">
        <v>105.94214154526901</v>
      </c>
      <c r="L52" s="9">
        <v>103.92340892448257</v>
      </c>
    </row>
    <row r="53" spans="1:12">
      <c r="A53" s="59">
        <v>41698</v>
      </c>
      <c r="B53" s="8">
        <v>106.58374606204023</v>
      </c>
      <c r="C53" s="8">
        <v>86.184114179010407</v>
      </c>
      <c r="D53" s="8">
        <v>106.62212281645481</v>
      </c>
      <c r="E53" s="8">
        <v>110.5931917002726</v>
      </c>
      <c r="F53" s="8">
        <v>115.93605368493019</v>
      </c>
      <c r="G53" s="8">
        <v>106.6446401184605</v>
      </c>
      <c r="H53" s="8">
        <v>102.54805760825897</v>
      </c>
      <c r="I53" s="8">
        <v>97.785992068075927</v>
      </c>
      <c r="J53" s="8">
        <v>111.44340173936956</v>
      </c>
      <c r="K53" s="8">
        <v>105.7409416693808</v>
      </c>
      <c r="L53" s="9">
        <v>105.59045814382232</v>
      </c>
    </row>
    <row r="54" spans="1:12">
      <c r="A54" s="59">
        <v>41729</v>
      </c>
      <c r="B54" s="8">
        <v>108.40657426299919</v>
      </c>
      <c r="C54" s="8">
        <v>118.11681953899125</v>
      </c>
      <c r="D54" s="8">
        <v>106.56549927804988</v>
      </c>
      <c r="E54" s="8">
        <v>111.25554779552571</v>
      </c>
      <c r="F54" s="8">
        <v>116.95987029550307</v>
      </c>
      <c r="G54" s="8">
        <v>87.832351937943244</v>
      </c>
      <c r="H54" s="8">
        <v>105.47716730986961</v>
      </c>
      <c r="I54" s="8">
        <v>97.755188479457857</v>
      </c>
      <c r="J54" s="8">
        <v>112.52964834484892</v>
      </c>
      <c r="K54" s="8">
        <v>106.48561247439231</v>
      </c>
      <c r="L54" s="9">
        <v>107.1569219349129</v>
      </c>
    </row>
    <row r="55" spans="1:12">
      <c r="A55" s="59">
        <v>41759</v>
      </c>
      <c r="B55" s="8">
        <v>111.01327428167059</v>
      </c>
      <c r="C55" s="8">
        <v>118.24803504909229</v>
      </c>
      <c r="D55" s="8">
        <v>107.86784066136293</v>
      </c>
      <c r="E55" s="8">
        <v>112.21528826007615</v>
      </c>
      <c r="F55" s="8">
        <v>111.33588396481713</v>
      </c>
      <c r="G55" s="8">
        <v>127.45120035221002</v>
      </c>
      <c r="H55" s="8">
        <v>106.04691932165423</v>
      </c>
      <c r="I55" s="8">
        <v>97.724384890839787</v>
      </c>
      <c r="J55" s="8">
        <v>113.60901997181259</v>
      </c>
      <c r="K55" s="8">
        <v>106.67062385451939</v>
      </c>
      <c r="L55" s="9">
        <v>111.0364091574111</v>
      </c>
    </row>
    <row r="56" spans="1:12">
      <c r="A56" s="59">
        <v>41790</v>
      </c>
      <c r="B56" s="8">
        <v>112.39153539218891</v>
      </c>
      <c r="C56" s="8">
        <v>119.82896743128333</v>
      </c>
      <c r="D56" s="8">
        <v>108.97766201409927</v>
      </c>
      <c r="E56" s="8">
        <v>111.30285894518666</v>
      </c>
      <c r="F56" s="8">
        <v>105.850038922594</v>
      </c>
      <c r="G56" s="8">
        <v>111.65844855314451</v>
      </c>
      <c r="H56" s="8">
        <v>104.67367088299387</v>
      </c>
      <c r="I56" s="8">
        <v>97.431750798968082</v>
      </c>
      <c r="J56" s="8">
        <v>112.85277233508646</v>
      </c>
      <c r="K56" s="8">
        <v>108.34960212917264</v>
      </c>
      <c r="L56" s="9">
        <v>110.96258451552747</v>
      </c>
    </row>
    <row r="57" spans="1:12">
      <c r="A57" s="59">
        <v>41820</v>
      </c>
      <c r="B57" s="8">
        <v>114.66585921290509</v>
      </c>
      <c r="C57" s="8">
        <v>164.09078798190234</v>
      </c>
      <c r="D57" s="8">
        <v>108.49069958381699</v>
      </c>
      <c r="E57" s="8">
        <v>113.10744136796809</v>
      </c>
      <c r="F57" s="8">
        <v>100.3468408062145</v>
      </c>
      <c r="G57" s="8">
        <v>117.17024875474829</v>
      </c>
      <c r="H57" s="8">
        <v>106.94537441716074</v>
      </c>
      <c r="I57" s="8">
        <v>98.001617188402449</v>
      </c>
      <c r="J57" s="8">
        <v>114.79151627651163</v>
      </c>
      <c r="K57" s="8">
        <v>109.09658557643571</v>
      </c>
      <c r="L57" s="9">
        <v>114.69927444169663</v>
      </c>
    </row>
    <row r="58" spans="1:12">
      <c r="A58" s="59">
        <v>41851</v>
      </c>
      <c r="B58" s="8">
        <v>114.90150227056249</v>
      </c>
      <c r="C58" s="8">
        <v>146.1990140932505</v>
      </c>
      <c r="D58" s="8">
        <v>109.29475382916678</v>
      </c>
      <c r="E58" s="8">
        <v>114.91202379074954</v>
      </c>
      <c r="F58" s="8">
        <v>101.69969952208513</v>
      </c>
      <c r="G58" s="8">
        <v>113.15108683874476</v>
      </c>
      <c r="H58" s="8">
        <v>106.51440815183648</v>
      </c>
      <c r="I58" s="8">
        <v>96.62315659774363</v>
      </c>
      <c r="J58" s="8">
        <v>115.56838884878485</v>
      </c>
      <c r="K58" s="8">
        <v>110.13264930514737</v>
      </c>
      <c r="L58" s="9">
        <v>114.03095051766361</v>
      </c>
    </row>
    <row r="59" spans="1:12">
      <c r="A59" s="59">
        <v>41882</v>
      </c>
      <c r="B59" s="8">
        <v>112.68867425756903</v>
      </c>
      <c r="C59" s="8">
        <v>134.11219931833517</v>
      </c>
      <c r="D59" s="8">
        <v>111.19730471957193</v>
      </c>
      <c r="E59" s="8">
        <v>116.10832000360466</v>
      </c>
      <c r="F59" s="8">
        <v>103.39340736398958</v>
      </c>
      <c r="G59" s="8">
        <v>118.65576543585009</v>
      </c>
      <c r="H59" s="8">
        <v>106.63858487235363</v>
      </c>
      <c r="I59" s="8">
        <v>95.806861499364672</v>
      </c>
      <c r="J59" s="8">
        <v>115.36213949331409</v>
      </c>
      <c r="K59" s="8">
        <v>110.88194539466204</v>
      </c>
      <c r="L59" s="9">
        <v>112.97968881334636</v>
      </c>
    </row>
    <row r="60" spans="1:12">
      <c r="A60" s="59">
        <v>41912</v>
      </c>
      <c r="B60" s="8">
        <v>111.91583126224413</v>
      </c>
      <c r="C60" s="8">
        <v>127.49805330043836</v>
      </c>
      <c r="D60" s="8">
        <v>111.89943659579288</v>
      </c>
      <c r="E60" s="8">
        <v>117.39247978011581</v>
      </c>
      <c r="F60" s="8">
        <v>104.31527189287436</v>
      </c>
      <c r="G60" s="8">
        <v>121.34391959618056</v>
      </c>
      <c r="H60" s="8">
        <v>107.35442714357021</v>
      </c>
      <c r="I60" s="8">
        <v>96.014785722536672</v>
      </c>
      <c r="J60" s="8">
        <v>115.55463889175347</v>
      </c>
      <c r="K60" s="8">
        <v>111.99663895992769</v>
      </c>
      <c r="L60" s="9">
        <v>112.76505855273406</v>
      </c>
    </row>
    <row r="61" spans="1:12">
      <c r="A61" s="59">
        <v>41943</v>
      </c>
      <c r="B61" s="8">
        <v>109.70020703300382</v>
      </c>
      <c r="C61" s="8">
        <v>136.54371012229768</v>
      </c>
      <c r="D61" s="8">
        <v>114.33424874720421</v>
      </c>
      <c r="E61" s="8">
        <v>117.33165115912317</v>
      </c>
      <c r="F61" s="8">
        <v>105.42842865069518</v>
      </c>
      <c r="G61" s="8">
        <v>127.72962256304508</v>
      </c>
      <c r="H61" s="8">
        <v>107.975310746156</v>
      </c>
      <c r="I61" s="8">
        <v>96.546147626198447</v>
      </c>
      <c r="J61" s="8">
        <v>116.02901240933622</v>
      </c>
      <c r="K61" s="8">
        <v>111.88563213185144</v>
      </c>
      <c r="L61" s="9">
        <v>112.6607154666625</v>
      </c>
    </row>
    <row r="62" spans="1:12">
      <c r="A62" s="59">
        <v>41973</v>
      </c>
      <c r="B62" s="8">
        <v>107.25078226550681</v>
      </c>
      <c r="C62" s="8">
        <v>125.09952820623965</v>
      </c>
      <c r="D62" s="8">
        <v>115.57996659211234</v>
      </c>
      <c r="E62" s="8">
        <v>118.74422691328542</v>
      </c>
      <c r="F62" s="8">
        <v>106.35564162557617</v>
      </c>
      <c r="G62" s="8">
        <v>125.0329428902082</v>
      </c>
      <c r="H62" s="8">
        <v>109.04176964000925</v>
      </c>
      <c r="I62" s="8">
        <v>96.992799661160518</v>
      </c>
      <c r="J62" s="8">
        <v>115.21088996596886</v>
      </c>
      <c r="K62" s="8">
        <v>112.056767658469</v>
      </c>
      <c r="L62" s="9">
        <v>110.93118550974469</v>
      </c>
    </row>
    <row r="63" spans="1:12">
      <c r="A63" s="59">
        <v>42004</v>
      </c>
      <c r="B63" s="8">
        <v>100.51251935553438</v>
      </c>
      <c r="C63" s="8">
        <v>118.07068765547547</v>
      </c>
      <c r="D63" s="8">
        <v>115.18360182327794</v>
      </c>
      <c r="E63" s="8">
        <v>119.22409714556063</v>
      </c>
      <c r="F63" s="8">
        <v>106.59098692746684</v>
      </c>
      <c r="G63" s="8">
        <v>123.78424819687527</v>
      </c>
      <c r="H63" s="8">
        <v>108.21635967421872</v>
      </c>
      <c r="I63" s="8">
        <v>97.15451850140542</v>
      </c>
      <c r="J63" s="8">
        <v>116.37276133512083</v>
      </c>
      <c r="K63" s="8">
        <v>112.48229383276127</v>
      </c>
      <c r="L63" s="9">
        <v>107.08012394974278</v>
      </c>
    </row>
    <row r="64" spans="1:12">
      <c r="A64" s="59">
        <v>42035</v>
      </c>
      <c r="B64" s="8">
        <v>92.001212285433823</v>
      </c>
      <c r="C64" s="8">
        <v>76.992355472555303</v>
      </c>
      <c r="D64" s="8">
        <v>111.0161093966762</v>
      </c>
      <c r="E64" s="8">
        <v>118.91995404059747</v>
      </c>
      <c r="F64" s="8">
        <v>106.92280573179461</v>
      </c>
      <c r="G64" s="8">
        <v>117.002846971823</v>
      </c>
      <c r="H64" s="8">
        <v>106.70432548909801</v>
      </c>
      <c r="I64" s="8">
        <v>97.077509529860222</v>
      </c>
      <c r="J64" s="8">
        <v>116.04276236636761</v>
      </c>
      <c r="K64" s="8">
        <v>112.26721810336355</v>
      </c>
      <c r="L64" s="9">
        <v>99.925882747099479</v>
      </c>
    </row>
    <row r="65" spans="1:12">
      <c r="A65" s="59">
        <v>42063</v>
      </c>
      <c r="B65" s="8">
        <v>84.32332096147374</v>
      </c>
      <c r="C65" s="8">
        <v>72.599136882178712</v>
      </c>
      <c r="D65" s="8">
        <v>107.73194416919114</v>
      </c>
      <c r="E65" s="8">
        <v>120.03514542546242</v>
      </c>
      <c r="F65" s="8">
        <v>106.93848756528482</v>
      </c>
      <c r="G65" s="8">
        <v>121.17868651247008</v>
      </c>
      <c r="H65" s="8">
        <v>105.64517110821636</v>
      </c>
      <c r="I65" s="8">
        <v>97.193022987178011</v>
      </c>
      <c r="J65" s="8">
        <v>116.2146368292599</v>
      </c>
      <c r="K65" s="8">
        <v>111.96194932615387</v>
      </c>
      <c r="L65" s="9">
        <v>95.695020878327838</v>
      </c>
    </row>
    <row r="66" spans="1:12">
      <c r="A66" s="59">
        <v>42094</v>
      </c>
      <c r="B66" s="8">
        <v>77.728662835565771</v>
      </c>
      <c r="C66" s="8">
        <v>108.01042621097413</v>
      </c>
      <c r="D66" s="8">
        <v>108.07168539962062</v>
      </c>
      <c r="E66" s="8">
        <v>120.60287922139365</v>
      </c>
      <c r="F66" s="8">
        <v>106.28356893727579</v>
      </c>
      <c r="G66" s="8">
        <v>123.81681781924443</v>
      </c>
      <c r="H66" s="8">
        <v>104.11122338418086</v>
      </c>
      <c r="I66" s="8">
        <v>97.516460667667786</v>
      </c>
      <c r="J66" s="8">
        <v>117.40400811247464</v>
      </c>
      <c r="K66" s="8">
        <v>111.13633604233677</v>
      </c>
      <c r="L66" s="9">
        <v>93.934398808910103</v>
      </c>
    </row>
    <row r="67" spans="1:12">
      <c r="A67" s="59">
        <v>42124</v>
      </c>
      <c r="B67" s="8">
        <v>75.625076254710308</v>
      </c>
      <c r="C67" s="8">
        <v>103.92764997433419</v>
      </c>
      <c r="D67" s="8">
        <v>104.96871549503129</v>
      </c>
      <c r="E67" s="8">
        <v>119.81886588415527</v>
      </c>
      <c r="F67" s="8">
        <v>105.55482427944511</v>
      </c>
      <c r="G67" s="8">
        <v>121.13635516130879</v>
      </c>
      <c r="H67" s="8">
        <v>101.63499348680926</v>
      </c>
      <c r="I67" s="8">
        <v>97.323938238804814</v>
      </c>
      <c r="J67" s="8">
        <v>117.45900794060019</v>
      </c>
      <c r="K67" s="8">
        <v>110.45641922036975</v>
      </c>
      <c r="L67" s="9">
        <v>91.994913918116993</v>
      </c>
    </row>
    <row r="68" spans="1:12">
      <c r="A68" s="59">
        <v>42155</v>
      </c>
      <c r="B68" s="8">
        <v>74.540085794846874</v>
      </c>
      <c r="C68" s="8">
        <v>132.4748320112393</v>
      </c>
      <c r="D68" s="8">
        <v>102.6924492511537</v>
      </c>
      <c r="E68" s="8">
        <v>120.88674611935927</v>
      </c>
      <c r="F68" s="8">
        <v>104.43966772534463</v>
      </c>
      <c r="G68" s="8">
        <v>116.88405623272509</v>
      </c>
      <c r="H68" s="8">
        <v>101.37203101983175</v>
      </c>
      <c r="I68" s="8">
        <v>97.323938238804814</v>
      </c>
      <c r="J68" s="8">
        <v>117.39713313395896</v>
      </c>
      <c r="K68" s="8">
        <v>110.17196422342437</v>
      </c>
      <c r="L68" s="9">
        <v>92.269200738303809</v>
      </c>
    </row>
    <row r="69" spans="1:12">
      <c r="A69" s="59">
        <v>42185</v>
      </c>
      <c r="B69" s="8">
        <v>74.239727563848504</v>
      </c>
      <c r="C69" s="8">
        <v>143.21408191839677</v>
      </c>
      <c r="D69" s="8">
        <v>102.61317629738683</v>
      </c>
      <c r="E69" s="8">
        <v>121.95462635456327</v>
      </c>
      <c r="F69" s="8">
        <v>104.2918225003486</v>
      </c>
      <c r="G69" s="8">
        <v>119.51618031708543</v>
      </c>
      <c r="H69" s="8">
        <v>101.03602342313826</v>
      </c>
      <c r="I69" s="8">
        <v>97.246929267259631</v>
      </c>
      <c r="J69" s="8">
        <v>116.88838472379774</v>
      </c>
      <c r="K69" s="8">
        <v>109.7418127646289</v>
      </c>
      <c r="L69" s="9">
        <v>92.706846801377182</v>
      </c>
    </row>
    <row r="70" spans="1:12">
      <c r="A70" s="59">
        <v>42216</v>
      </c>
      <c r="B70" s="8">
        <v>70.835404997265314</v>
      </c>
      <c r="C70" s="8">
        <v>142.29408606959146</v>
      </c>
      <c r="D70" s="8">
        <v>101.01639251436822</v>
      </c>
      <c r="E70" s="8">
        <v>121.08950818933471</v>
      </c>
      <c r="F70" s="8">
        <v>103.51855153292115</v>
      </c>
      <c r="G70" s="8">
        <v>118.19759340415445</v>
      </c>
      <c r="H70" s="8">
        <v>100.41513982055247</v>
      </c>
      <c r="I70" s="8">
        <v>97.316237341650307</v>
      </c>
      <c r="J70" s="8">
        <v>116.45526107730913</v>
      </c>
      <c r="K70" s="8">
        <v>109.02720630888807</v>
      </c>
      <c r="L70" s="9">
        <v>90.503099132614324</v>
      </c>
    </row>
    <row r="71" spans="1:12">
      <c r="A71" s="59">
        <v>42247</v>
      </c>
      <c r="B71" s="8">
        <v>68.597901004156384</v>
      </c>
      <c r="C71" s="8">
        <v>116.7894396526538</v>
      </c>
      <c r="D71" s="8">
        <v>98.66085331672376</v>
      </c>
      <c r="E71" s="8">
        <v>120.04866289679411</v>
      </c>
      <c r="F71" s="8">
        <v>103.02208790315555</v>
      </c>
      <c r="G71" s="8">
        <v>121.60473300299977</v>
      </c>
      <c r="H71" s="8">
        <v>99.304853848869627</v>
      </c>
      <c r="I71" s="8">
        <v>96.861884409533715</v>
      </c>
      <c r="J71" s="8">
        <v>116.63401051871713</v>
      </c>
      <c r="K71" s="8">
        <v>109.39260378463905</v>
      </c>
      <c r="L71" s="9">
        <v>88.145227649380374</v>
      </c>
    </row>
    <row r="72" spans="1:12">
      <c r="A72" s="59">
        <v>42277</v>
      </c>
      <c r="B72" s="8">
        <v>68.488021843281302</v>
      </c>
      <c r="C72" s="8">
        <v>114.69252070173559</v>
      </c>
      <c r="D72" s="8">
        <v>95.308739843152793</v>
      </c>
      <c r="E72" s="8">
        <v>120.31901232342803</v>
      </c>
      <c r="F72" s="8">
        <v>103.1240041647427</v>
      </c>
      <c r="G72" s="8">
        <v>127.27298638755464</v>
      </c>
      <c r="H72" s="8">
        <v>97.63212037837377</v>
      </c>
      <c r="I72" s="8">
        <v>96.230410842863193</v>
      </c>
      <c r="J72" s="8">
        <v>117.49338283317864</v>
      </c>
      <c r="K72" s="8">
        <v>108.41204346996552</v>
      </c>
      <c r="L72" s="9">
        <v>87.879286833639796</v>
      </c>
    </row>
    <row r="73" spans="1:12">
      <c r="A73" s="59">
        <v>42308</v>
      </c>
      <c r="B73" s="8">
        <v>66.879049224999562</v>
      </c>
      <c r="C73" s="8">
        <v>103.60277170700039</v>
      </c>
      <c r="D73" s="8">
        <v>92.772005322612614</v>
      </c>
      <c r="E73" s="8">
        <v>122.50208394349697</v>
      </c>
      <c r="F73" s="8">
        <v>102.9812750334108</v>
      </c>
      <c r="G73" s="8">
        <v>128.95067672200622</v>
      </c>
      <c r="H73" s="8">
        <v>98.391789727419919</v>
      </c>
      <c r="I73" s="8">
        <v>96.345924300180968</v>
      </c>
      <c r="J73" s="8">
        <v>116.42776116324636</v>
      </c>
      <c r="K73" s="8">
        <v>107.8315702648168</v>
      </c>
      <c r="L73" s="9">
        <v>86.449174389848281</v>
      </c>
    </row>
    <row r="74" spans="1:12">
      <c r="A74" s="59">
        <v>42338</v>
      </c>
      <c r="B74" s="8">
        <v>64.865819114124292</v>
      </c>
      <c r="C74" s="8">
        <v>84.180191833040396</v>
      </c>
      <c r="D74" s="8">
        <v>90.348517878882248</v>
      </c>
      <c r="E74" s="8">
        <v>122.71836348480412</v>
      </c>
      <c r="F74" s="8">
        <v>103.04995059450111</v>
      </c>
      <c r="G74" s="8">
        <v>127.85078424267425</v>
      </c>
      <c r="H74" s="8">
        <v>95.659901876042412</v>
      </c>
      <c r="I74" s="8">
        <v>96.59235300912556</v>
      </c>
      <c r="J74" s="8">
        <v>117.14963390739403</v>
      </c>
      <c r="K74" s="8">
        <v>107.01520755000607</v>
      </c>
      <c r="L74" s="9">
        <v>84.051164756674083</v>
      </c>
    </row>
    <row r="75" spans="1:12">
      <c r="A75" s="59">
        <v>42369</v>
      </c>
      <c r="B75" s="8">
        <v>62.262206517341617</v>
      </c>
      <c r="C75" s="8">
        <v>100.35806955408327</v>
      </c>
      <c r="D75" s="8">
        <v>89.182072987741009</v>
      </c>
      <c r="E75" s="8">
        <v>121.48151485795391</v>
      </c>
      <c r="F75" s="8">
        <v>103.89004850393684</v>
      </c>
      <c r="G75" s="8">
        <v>125.08894440344007</v>
      </c>
      <c r="H75" s="8">
        <v>95.637988337127624</v>
      </c>
      <c r="I75" s="8">
        <v>96.777174540834011</v>
      </c>
      <c r="J75" s="8">
        <v>116.60651060465436</v>
      </c>
      <c r="K75" s="8">
        <v>106.6289962939908</v>
      </c>
      <c r="L75" s="9">
        <v>83.085648474202685</v>
      </c>
    </row>
    <row r="76" spans="1:12">
      <c r="A76" s="59">
        <v>42400</v>
      </c>
      <c r="B76" s="8">
        <v>59.712196759970574</v>
      </c>
      <c r="C76" s="8">
        <v>70.97719602246903</v>
      </c>
      <c r="D76" s="8">
        <v>86.815209082415564</v>
      </c>
      <c r="E76" s="8">
        <v>120.91378106202266</v>
      </c>
      <c r="F76" s="8">
        <v>102.9616696472231</v>
      </c>
      <c r="G76" s="8">
        <v>127.21283117445154</v>
      </c>
      <c r="H76" s="8">
        <v>92.942623050608105</v>
      </c>
      <c r="I76" s="8">
        <v>97.647375919294603</v>
      </c>
      <c r="J76" s="8">
        <v>116.46213605582483</v>
      </c>
      <c r="K76" s="8">
        <v>106.48792511664389</v>
      </c>
      <c r="L76" s="9">
        <v>80.199295695126253</v>
      </c>
    </row>
    <row r="77" spans="1:12">
      <c r="A77" s="59">
        <v>42429</v>
      </c>
      <c r="B77" s="8">
        <v>56.320348596996851</v>
      </c>
      <c r="C77" s="8">
        <v>81.459618847416209</v>
      </c>
      <c r="D77" s="8">
        <v>86.781234959372611</v>
      </c>
      <c r="E77" s="8">
        <v>122.46829026516772</v>
      </c>
      <c r="F77" s="8">
        <v>103.15732099804838</v>
      </c>
      <c r="G77" s="8">
        <v>132.57444662381877</v>
      </c>
      <c r="H77" s="8">
        <v>92.833055356034137</v>
      </c>
      <c r="I77" s="8">
        <v>98.733202418081703</v>
      </c>
      <c r="J77" s="8">
        <v>112.550273280396</v>
      </c>
      <c r="K77" s="8">
        <v>107.94026445064146</v>
      </c>
      <c r="L77" s="9">
        <v>79.451248562582322</v>
      </c>
    </row>
    <row r="78" spans="1:12">
      <c r="A78" s="59">
        <v>42460</v>
      </c>
      <c r="B78" s="8">
        <v>57.568516805751052</v>
      </c>
      <c r="C78" s="8">
        <v>105.63330822365978</v>
      </c>
      <c r="D78" s="8">
        <v>83.361173239715754</v>
      </c>
      <c r="E78" s="8">
        <v>122.38042670151171</v>
      </c>
      <c r="F78" s="8">
        <v>101.72814102164459</v>
      </c>
      <c r="G78" s="8">
        <v>135.31817826620664</v>
      </c>
      <c r="H78" s="8">
        <v>90.42256607540692</v>
      </c>
      <c r="I78" s="8">
        <v>97.970813599784378</v>
      </c>
      <c r="J78" s="8">
        <v>115.41713932143962</v>
      </c>
      <c r="K78" s="8">
        <v>105.67850032858792</v>
      </c>
      <c r="L78" s="9">
        <v>80.689857931062235</v>
      </c>
    </row>
    <row r="79" spans="1:12">
      <c r="A79" s="59">
        <v>42490</v>
      </c>
      <c r="B79" s="8">
        <v>56.965145139113133</v>
      </c>
      <c r="C79" s="8">
        <v>101.21261667798417</v>
      </c>
      <c r="D79" s="8">
        <v>79.793890320206103</v>
      </c>
      <c r="E79" s="8">
        <v>121.46123865095636</v>
      </c>
      <c r="F79" s="8">
        <v>101.05252880784982</v>
      </c>
      <c r="G79" s="8">
        <v>133.85125334099746</v>
      </c>
      <c r="H79" s="8">
        <v>89.546024518815202</v>
      </c>
      <c r="I79" s="8">
        <v>97.493357976204223</v>
      </c>
      <c r="J79" s="8">
        <v>115.5133890206593</v>
      </c>
      <c r="K79" s="8">
        <v>105.21365923601863</v>
      </c>
      <c r="L79" s="9">
        <v>79.644361152026264</v>
      </c>
    </row>
    <row r="80" spans="1:12">
      <c r="A80" s="59">
        <v>42521</v>
      </c>
      <c r="B80" s="8">
        <v>58.044405924168885</v>
      </c>
      <c r="C80" s="8">
        <v>113.29739706584124</v>
      </c>
      <c r="D80" s="8">
        <v>78.6727442597888</v>
      </c>
      <c r="E80" s="8">
        <v>120.09597404645504</v>
      </c>
      <c r="F80" s="8">
        <v>100.66911782190859</v>
      </c>
      <c r="G80" s="8">
        <v>135.58371221557093</v>
      </c>
      <c r="H80" s="8">
        <v>89.604460622587993</v>
      </c>
      <c r="I80" s="8">
        <v>97.570366947749406</v>
      </c>
      <c r="J80" s="8">
        <v>115.77463820425561</v>
      </c>
      <c r="K80" s="8">
        <v>104.97545708410502</v>
      </c>
      <c r="L80" s="9">
        <v>80.694358316689474</v>
      </c>
    </row>
    <row r="81" spans="1:12">
      <c r="A81" s="59">
        <v>42551</v>
      </c>
      <c r="B81" s="8">
        <v>58.919820168554914</v>
      </c>
      <c r="C81" s="8">
        <v>140.36061686966309</v>
      </c>
      <c r="D81" s="8">
        <v>78.400951275445209</v>
      </c>
      <c r="E81" s="8">
        <v>119.06864622524613</v>
      </c>
      <c r="F81" s="8">
        <v>99.837084957761661</v>
      </c>
      <c r="G81" s="8">
        <v>138.97757562994636</v>
      </c>
      <c r="H81" s="8">
        <v>88.267734748785628</v>
      </c>
      <c r="I81" s="8">
        <v>97.046705941242152</v>
      </c>
      <c r="J81" s="8">
        <v>115.788388161287</v>
      </c>
      <c r="K81" s="8">
        <v>103.83069916956872</v>
      </c>
      <c r="L81" s="9">
        <v>82.281521004841863</v>
      </c>
    </row>
    <row r="82" spans="1:12">
      <c r="A82" s="59">
        <v>42582</v>
      </c>
      <c r="B82" s="8">
        <v>59.178920918362351</v>
      </c>
      <c r="C82" s="8">
        <v>112.94497808025542</v>
      </c>
      <c r="D82" s="8">
        <v>77.744118229948185</v>
      </c>
      <c r="E82" s="8">
        <v>117.64931173541802</v>
      </c>
      <c r="F82" s="8">
        <v>99.259266836383702</v>
      </c>
      <c r="G82" s="8">
        <v>140.04502401447598</v>
      </c>
      <c r="H82" s="8">
        <v>88.092426437467282</v>
      </c>
      <c r="I82" s="8">
        <v>98.117130645720223</v>
      </c>
      <c r="J82" s="8">
        <v>114.26901790931903</v>
      </c>
      <c r="K82" s="8">
        <v>104.23772420584828</v>
      </c>
      <c r="L82" s="9">
        <v>81.151153163093042</v>
      </c>
    </row>
    <row r="83" spans="1:12">
      <c r="A83" s="59">
        <v>42613</v>
      </c>
      <c r="B83" s="8">
        <v>61.159590600500046</v>
      </c>
      <c r="C83" s="8">
        <v>127.39200481273343</v>
      </c>
      <c r="D83" s="8">
        <v>77.064635769089207</v>
      </c>
      <c r="E83" s="8">
        <v>117.59524185009124</v>
      </c>
      <c r="F83" s="8">
        <v>98.609682072295087</v>
      </c>
      <c r="G83" s="8">
        <v>144.81023640146759</v>
      </c>
      <c r="H83" s="8">
        <v>88.52339270279154</v>
      </c>
      <c r="I83" s="8">
        <v>98.771706903854295</v>
      </c>
      <c r="J83" s="8">
        <v>115.25213983706301</v>
      </c>
      <c r="K83" s="8">
        <v>104.14059323128157</v>
      </c>
      <c r="L83" s="9">
        <v>83.109724101416219</v>
      </c>
    </row>
    <row r="84" spans="1:12">
      <c r="A84" s="59">
        <v>42643</v>
      </c>
      <c r="B84" s="8">
        <v>62.366962680718515</v>
      </c>
      <c r="C84" s="8">
        <v>107.43906131657286</v>
      </c>
      <c r="D84" s="8">
        <v>78.197106537187508</v>
      </c>
      <c r="E84" s="8">
        <v>116.8315047198504</v>
      </c>
      <c r="F84" s="8">
        <v>98.03179349332737</v>
      </c>
      <c r="G84" s="8">
        <v>136.11338223659183</v>
      </c>
      <c r="H84" s="8">
        <v>87.814854944546568</v>
      </c>
      <c r="I84" s="8">
        <v>99.772823533941704</v>
      </c>
      <c r="J84" s="8">
        <v>114.19339314564643</v>
      </c>
      <c r="K84" s="8">
        <v>104.5984963970961</v>
      </c>
      <c r="L84" s="9">
        <v>82.374011257476184</v>
      </c>
    </row>
    <row r="85" spans="1:12">
      <c r="A85" s="59">
        <v>42674</v>
      </c>
      <c r="B85" s="8">
        <v>64.423948565533038</v>
      </c>
      <c r="C85" s="8">
        <v>101.72008302667763</v>
      </c>
      <c r="D85" s="8">
        <v>77.744118229948185</v>
      </c>
      <c r="E85" s="8">
        <v>116.6895712708676</v>
      </c>
      <c r="F85" s="8">
        <v>97.947339471576626</v>
      </c>
      <c r="G85" s="8">
        <v>139.7488116746573</v>
      </c>
      <c r="H85" s="8">
        <v>87.822159457518168</v>
      </c>
      <c r="I85" s="8">
        <v>101.18978861037311</v>
      </c>
      <c r="J85" s="8">
        <v>114.26901790931903</v>
      </c>
      <c r="K85" s="8">
        <v>104.7973836307327</v>
      </c>
      <c r="L85" s="9">
        <v>83.426789938465362</v>
      </c>
    </row>
    <row r="86" spans="1:12">
      <c r="A86" s="59">
        <v>42704</v>
      </c>
      <c r="B86" s="8">
        <v>64.399215999404177</v>
      </c>
      <c r="C86" s="8">
        <v>97.950586596048282</v>
      </c>
      <c r="D86" s="8">
        <v>78.163132414144556</v>
      </c>
      <c r="E86" s="8">
        <v>115.70279586365378</v>
      </c>
      <c r="F86" s="8">
        <v>97.796567637891215</v>
      </c>
      <c r="G86" s="8">
        <v>132.83034384369151</v>
      </c>
      <c r="H86" s="8">
        <v>88.735223578967876</v>
      </c>
      <c r="I86" s="8">
        <v>100.311886334758</v>
      </c>
      <c r="J86" s="8">
        <v>116.57213571207591</v>
      </c>
      <c r="K86" s="8">
        <v>105.53742915124103</v>
      </c>
      <c r="L86" s="9">
        <v>82.989564776175584</v>
      </c>
    </row>
    <row r="87" spans="1:12">
      <c r="A87" s="59">
        <v>42735</v>
      </c>
      <c r="B87" s="8">
        <v>68.805658494110205</v>
      </c>
      <c r="C87" s="8">
        <v>107.1181149044474</v>
      </c>
      <c r="D87" s="8">
        <v>79.272953766880889</v>
      </c>
      <c r="E87" s="8">
        <v>115.83121184130489</v>
      </c>
      <c r="F87" s="8">
        <v>97.846998832566001</v>
      </c>
      <c r="G87" s="8">
        <v>125.61510041274691</v>
      </c>
      <c r="H87" s="8">
        <v>89.65559221338917</v>
      </c>
      <c r="I87" s="8">
        <v>100.35809171768511</v>
      </c>
      <c r="J87" s="8">
        <v>117.03963425114297</v>
      </c>
      <c r="K87" s="8">
        <v>105.87276227772135</v>
      </c>
      <c r="L87" s="9">
        <v>85.45216433046987</v>
      </c>
    </row>
    <row r="88" spans="1:12">
      <c r="A88" s="59">
        <v>42766</v>
      </c>
      <c r="B88" s="8">
        <v>71.168389082494741</v>
      </c>
      <c r="C88" s="8">
        <v>98.175175346032518</v>
      </c>
      <c r="D88" s="8">
        <v>80.009059766144787</v>
      </c>
      <c r="E88" s="8">
        <v>115.56762115033681</v>
      </c>
      <c r="F88" s="8">
        <v>98.449293815864422</v>
      </c>
      <c r="G88" s="8">
        <v>119.19256575433116</v>
      </c>
      <c r="H88" s="8">
        <v>91.160321885538281</v>
      </c>
      <c r="I88" s="8">
        <v>100.21947556890377</v>
      </c>
      <c r="J88" s="8">
        <v>115.38963940737685</v>
      </c>
      <c r="K88" s="8">
        <v>105.73400374262604</v>
      </c>
      <c r="L88" s="9">
        <v>85.94103834457708</v>
      </c>
    </row>
    <row r="89" spans="1:12">
      <c r="A89" s="59">
        <v>42794</v>
      </c>
      <c r="B89" s="8">
        <v>73.928922632406014</v>
      </c>
      <c r="C89" s="8">
        <v>101.91132230966217</v>
      </c>
      <c r="D89" s="8">
        <v>80.031709181506756</v>
      </c>
      <c r="E89" s="8">
        <v>114.62815689278392</v>
      </c>
      <c r="F89" s="8">
        <v>98.997473797688713</v>
      </c>
      <c r="G89" s="8">
        <v>113.91890653999612</v>
      </c>
      <c r="H89" s="8">
        <v>93.117931361926438</v>
      </c>
      <c r="I89" s="8">
        <v>101.41311462785414</v>
      </c>
      <c r="J89" s="8">
        <v>116.99150940153312</v>
      </c>
      <c r="K89" s="8">
        <v>105.91207719599836</v>
      </c>
      <c r="L89" s="9">
        <v>87.37967958300186</v>
      </c>
    </row>
    <row r="90" spans="1:12">
      <c r="A90" s="59">
        <v>42825</v>
      </c>
      <c r="B90" s="8">
        <v>74.182193106489237</v>
      </c>
      <c r="C90" s="8">
        <v>146.96423741971759</v>
      </c>
      <c r="D90" s="8">
        <v>82.625067240451855</v>
      </c>
      <c r="E90" s="8">
        <v>114.18883907450379</v>
      </c>
      <c r="F90" s="8">
        <v>99.95854002139707</v>
      </c>
      <c r="G90" s="8">
        <v>111.98890443294903</v>
      </c>
      <c r="H90" s="8">
        <v>94.651879085961937</v>
      </c>
      <c r="I90" s="8">
        <v>101.80586038273459</v>
      </c>
      <c r="J90" s="8">
        <v>118.28400536248324</v>
      </c>
      <c r="K90" s="8">
        <v>106.56424231094631</v>
      </c>
      <c r="L90" s="9">
        <v>89.863843568728385</v>
      </c>
    </row>
    <row r="91" spans="1:12">
      <c r="A91" s="59">
        <v>42855</v>
      </c>
      <c r="B91" s="8">
        <v>77.20407091165319</v>
      </c>
      <c r="C91" s="8">
        <v>130.04476332746191</v>
      </c>
      <c r="D91" s="8">
        <v>83.576342685654424</v>
      </c>
      <c r="E91" s="8">
        <v>115.30403045936873</v>
      </c>
      <c r="F91" s="8">
        <v>100.46049293502381</v>
      </c>
      <c r="G91" s="8">
        <v>111.39016771054901</v>
      </c>
      <c r="H91" s="8">
        <v>95.4115484350081</v>
      </c>
      <c r="I91" s="8">
        <v>100.83554734126525</v>
      </c>
      <c r="J91" s="8">
        <v>118.490254717954</v>
      </c>
      <c r="K91" s="8">
        <v>107.10540059781802</v>
      </c>
      <c r="L91" s="9">
        <v>90.841356666357044</v>
      </c>
    </row>
    <row r="92" spans="1:12">
      <c r="A92" s="59">
        <v>42886</v>
      </c>
      <c r="B92" s="8">
        <v>78.828616547742541</v>
      </c>
      <c r="C92" s="8">
        <v>140.8037759914929</v>
      </c>
      <c r="D92" s="8">
        <v>84.493644007814055</v>
      </c>
      <c r="E92" s="8">
        <v>115.39189402302476</v>
      </c>
      <c r="F92" s="8">
        <v>101.70464329526813</v>
      </c>
      <c r="G92" s="8">
        <v>117.28047849104823</v>
      </c>
      <c r="H92" s="8">
        <v>96.383048660230585</v>
      </c>
      <c r="I92" s="8">
        <v>101.53632898232644</v>
      </c>
      <c r="J92" s="8">
        <v>120.36712385273796</v>
      </c>
      <c r="K92" s="8">
        <v>108.14840225328443</v>
      </c>
      <c r="L92" s="9">
        <v>92.893344382072556</v>
      </c>
    </row>
    <row r="93" spans="1:12">
      <c r="A93" s="59">
        <v>42916</v>
      </c>
      <c r="B93" s="8">
        <v>79.607045696597126</v>
      </c>
      <c r="C93" s="8">
        <v>168.98443325589452</v>
      </c>
      <c r="D93" s="8">
        <v>84.754112284476662</v>
      </c>
      <c r="E93" s="8">
        <v>115.52706873634172</v>
      </c>
      <c r="F93" s="8">
        <v>102.32261781562498</v>
      </c>
      <c r="G93" s="8">
        <v>124.16052600454067</v>
      </c>
      <c r="H93" s="8">
        <v>97.573684274600993</v>
      </c>
      <c r="I93" s="8">
        <v>101.05117246159178</v>
      </c>
      <c r="J93" s="8">
        <v>121.48087037228008</v>
      </c>
      <c r="K93" s="8">
        <v>108.90926155405705</v>
      </c>
      <c r="L93" s="9">
        <v>95.225258976821934</v>
      </c>
    </row>
    <row r="94" spans="1:12">
      <c r="A94" s="59">
        <v>42947</v>
      </c>
      <c r="B94" s="8">
        <v>81.383895116237838</v>
      </c>
      <c r="C94" s="8">
        <v>150.93849446834886</v>
      </c>
      <c r="D94" s="8">
        <v>85.252399422439908</v>
      </c>
      <c r="E94" s="8">
        <v>116.10156126793881</v>
      </c>
      <c r="F94" s="8">
        <v>102.99660674828954</v>
      </c>
      <c r="G94" s="8">
        <v>124.63373730417007</v>
      </c>
      <c r="H94" s="8">
        <v>96.609488562350109</v>
      </c>
      <c r="I94" s="8">
        <v>100.99726618151014</v>
      </c>
      <c r="J94" s="8">
        <v>124.58836066137293</v>
      </c>
      <c r="K94" s="8">
        <v>108.49298594877112</v>
      </c>
      <c r="L94" s="9">
        <v>95.390169404864395</v>
      </c>
    </row>
    <row r="95" spans="1:12">
      <c r="A95" s="59">
        <v>42978</v>
      </c>
      <c r="B95" s="8">
        <v>83.102283673033668</v>
      </c>
      <c r="C95" s="8">
        <v>146.88454554952921</v>
      </c>
      <c r="D95" s="8">
        <v>87.460717420231589</v>
      </c>
      <c r="E95" s="8">
        <v>116.87881586951134</v>
      </c>
      <c r="F95" s="8">
        <v>103.81603916003499</v>
      </c>
      <c r="G95" s="8">
        <v>118.11480901086431</v>
      </c>
      <c r="H95" s="8">
        <v>96.185826809997437</v>
      </c>
      <c r="I95" s="8">
        <v>101.6826460282623</v>
      </c>
      <c r="J95" s="8">
        <v>124.80835997387508</v>
      </c>
      <c r="K95" s="8">
        <v>109.0803970806746</v>
      </c>
      <c r="L95" s="9">
        <v>96.005037410868738</v>
      </c>
    </row>
    <row r="96" spans="1:12">
      <c r="A96" s="59">
        <v>43008</v>
      </c>
      <c r="B96" s="8">
        <v>85.047235569890859</v>
      </c>
      <c r="C96" s="8">
        <v>143.90850955677857</v>
      </c>
      <c r="D96" s="8">
        <v>86.72461142096769</v>
      </c>
      <c r="E96" s="8">
        <v>116.50032667222385</v>
      </c>
      <c r="F96" s="8">
        <v>104.75708193837832</v>
      </c>
      <c r="G96" s="8">
        <v>113.22827843272162</v>
      </c>
      <c r="H96" s="8">
        <v>98.048477617754841</v>
      </c>
      <c r="I96" s="8">
        <v>102.75307073274037</v>
      </c>
      <c r="J96" s="8">
        <v>124.80148499535939</v>
      </c>
      <c r="K96" s="8">
        <v>110.43098015560228</v>
      </c>
      <c r="L96" s="9">
        <v>96.834688685211745</v>
      </c>
    </row>
    <row r="97" spans="1:12">
      <c r="A97" s="59">
        <v>43039</v>
      </c>
      <c r="B97" s="8">
        <v>86.811687681928007</v>
      </c>
      <c r="C97" s="8">
        <v>139.6207298633062</v>
      </c>
      <c r="D97" s="8">
        <v>89.317969479912804</v>
      </c>
      <c r="E97" s="8">
        <v>117.43979092977673</v>
      </c>
      <c r="F97" s="8">
        <v>105.78303956489869</v>
      </c>
      <c r="G97" s="8">
        <v>106.30663237936075</v>
      </c>
      <c r="H97" s="8">
        <v>101.42316261063294</v>
      </c>
      <c r="I97" s="8">
        <v>99.210658041661858</v>
      </c>
      <c r="J97" s="8">
        <v>126.04585610669966</v>
      </c>
      <c r="K97" s="8">
        <v>110.91200974393269</v>
      </c>
      <c r="L97" s="9">
        <v>97.548388613567539</v>
      </c>
    </row>
    <row r="98" spans="1:12">
      <c r="A98" s="59">
        <v>43069</v>
      </c>
      <c r="B98" s="8">
        <v>89.942882287229565</v>
      </c>
      <c r="C98" s="8">
        <v>126.8713563370888</v>
      </c>
      <c r="D98" s="8">
        <v>89.850230740919002</v>
      </c>
      <c r="E98" s="8">
        <v>118.76450312028297</v>
      </c>
      <c r="F98" s="8">
        <v>105.90514887596333</v>
      </c>
      <c r="G98" s="8">
        <v>102.14462008041265</v>
      </c>
      <c r="H98" s="8">
        <v>102.68684335471933</v>
      </c>
      <c r="I98" s="8">
        <v>99.518693927842591</v>
      </c>
      <c r="J98" s="8">
        <v>126.24523048365474</v>
      </c>
      <c r="K98" s="8">
        <v>112.03826652045629</v>
      </c>
      <c r="L98" s="9">
        <v>98.663760673467692</v>
      </c>
    </row>
    <row r="99" spans="1:12">
      <c r="A99" s="59">
        <v>43100</v>
      </c>
      <c r="B99" s="8">
        <v>91.774984799650397</v>
      </c>
      <c r="C99" s="8">
        <v>139.18568183196814</v>
      </c>
      <c r="D99" s="8">
        <v>92.40961467682115</v>
      </c>
      <c r="E99" s="8">
        <v>119.08216369657782</v>
      </c>
      <c r="F99" s="8">
        <v>106.21442519848596</v>
      </c>
      <c r="G99" s="8">
        <v>93.583942344092506</v>
      </c>
      <c r="H99" s="8">
        <v>100.99219634530867</v>
      </c>
      <c r="I99" s="8">
        <v>100.15786839166763</v>
      </c>
      <c r="J99" s="8">
        <v>126.78147880787873</v>
      </c>
      <c r="K99" s="8">
        <v>112.71587070017172</v>
      </c>
      <c r="L99" s="9">
        <v>99.926449888494204</v>
      </c>
    </row>
    <row r="100" spans="1:12">
      <c r="A100" s="59">
        <v>43131</v>
      </c>
      <c r="B100" s="8">
        <v>95.664746704679743</v>
      </c>
      <c r="C100" s="8">
        <v>107.90937536518548</v>
      </c>
      <c r="D100" s="8">
        <v>93.281617168256844</v>
      </c>
      <c r="E100" s="8">
        <v>119.7242435848334</v>
      </c>
      <c r="F100" s="8">
        <v>107.18045646134321</v>
      </c>
      <c r="G100" s="8">
        <v>89.936949643227081</v>
      </c>
      <c r="H100" s="8">
        <v>101.10906855285424</v>
      </c>
      <c r="I100" s="8">
        <v>100.67382850102037</v>
      </c>
      <c r="J100" s="8">
        <v>128.13584957547008</v>
      </c>
      <c r="K100" s="8">
        <v>113.28246805181089</v>
      </c>
      <c r="L100" s="9">
        <v>100.53392365893487</v>
      </c>
    </row>
    <row r="101" spans="1:12">
      <c r="A101" s="59">
        <v>43159</v>
      </c>
      <c r="B101" s="8">
        <v>98.387456044400679</v>
      </c>
      <c r="C101" s="8">
        <v>132.50944224308503</v>
      </c>
      <c r="D101" s="8">
        <v>94.266866736502365</v>
      </c>
      <c r="E101" s="8">
        <v>119.80534841282358</v>
      </c>
      <c r="F101" s="8">
        <v>108.01662571575429</v>
      </c>
      <c r="G101" s="8">
        <v>84.509998620520747</v>
      </c>
      <c r="H101" s="8">
        <v>102.32161770613945</v>
      </c>
      <c r="I101" s="8">
        <v>98.779407801008816</v>
      </c>
      <c r="J101" s="8">
        <v>129.10522154618266</v>
      </c>
      <c r="K101" s="8">
        <v>113.8629412569596</v>
      </c>
      <c r="L101" s="9">
        <v>102.95526643899653</v>
      </c>
    </row>
    <row r="102" spans="1:12">
      <c r="A102" s="59">
        <v>43190</v>
      </c>
      <c r="B102" s="8">
        <v>100.77593938724813</v>
      </c>
      <c r="C102" s="8">
        <v>151.51719756494776</v>
      </c>
      <c r="D102" s="8">
        <v>94.878400951275452</v>
      </c>
      <c r="E102" s="8">
        <v>119.13623358190461</v>
      </c>
      <c r="F102" s="8">
        <v>109.2330162719347</v>
      </c>
      <c r="G102" s="8">
        <v>83.317054941258249</v>
      </c>
      <c r="H102" s="8">
        <v>103.94321958583411</v>
      </c>
      <c r="I102" s="8">
        <v>99.210658041661858</v>
      </c>
      <c r="J102" s="8">
        <v>129.66896978446943</v>
      </c>
      <c r="K102" s="8">
        <v>114.82962571812359</v>
      </c>
      <c r="L102" s="9">
        <v>105.27768007191908</v>
      </c>
    </row>
    <row r="103" spans="1:12">
      <c r="A103" s="59">
        <v>43220</v>
      </c>
      <c r="B103" s="8">
        <v>104.3320109971025</v>
      </c>
      <c r="C103" s="8">
        <v>160.67540903475572</v>
      </c>
      <c r="D103" s="8">
        <v>96.860224795447465</v>
      </c>
      <c r="E103" s="8">
        <v>119.69044990650416</v>
      </c>
      <c r="F103" s="8">
        <v>109.24689829034831</v>
      </c>
      <c r="G103" s="8">
        <v>87.25331694412273</v>
      </c>
      <c r="H103" s="8">
        <v>104.58601672733471</v>
      </c>
      <c r="I103" s="8">
        <v>99.549497516460661</v>
      </c>
      <c r="J103" s="8">
        <v>129.11897150321406</v>
      </c>
      <c r="K103" s="8">
        <v>116.37215809993313</v>
      </c>
      <c r="L103" s="9">
        <v>108.2103697569042</v>
      </c>
    </row>
    <row r="104" spans="1:12">
      <c r="A104" s="59">
        <v>43251</v>
      </c>
      <c r="B104" s="8">
        <v>107.82792497918467</v>
      </c>
      <c r="C104" s="8">
        <v>179.09129750091449</v>
      </c>
      <c r="D104" s="8">
        <v>99.159140454687019</v>
      </c>
      <c r="E104" s="8">
        <v>121.33282267330524</v>
      </c>
      <c r="F104" s="8">
        <v>109.54376654495979</v>
      </c>
      <c r="G104" s="8">
        <v>92.907013055265679</v>
      </c>
      <c r="H104" s="8">
        <v>106.740848053956</v>
      </c>
      <c r="I104" s="8">
        <v>97.431750798968082</v>
      </c>
      <c r="J104" s="8">
        <v>130.31521776494449</v>
      </c>
      <c r="K104" s="8">
        <v>116.83006126574764</v>
      </c>
      <c r="L104" s="9">
        <v>111.59959907964594</v>
      </c>
    </row>
    <row r="105" spans="1:12">
      <c r="A105" s="59">
        <v>43281</v>
      </c>
      <c r="B105" s="8">
        <v>108.81773196339924</v>
      </c>
      <c r="C105" s="8">
        <v>184.74877420930449</v>
      </c>
      <c r="D105" s="8">
        <v>100.65400186857677</v>
      </c>
      <c r="E105" s="8">
        <v>120.77184761303985</v>
      </c>
      <c r="F105" s="8">
        <v>109.81242281647501</v>
      </c>
      <c r="G105" s="8">
        <v>98.199543985234016</v>
      </c>
      <c r="H105" s="8">
        <v>107.85113402563884</v>
      </c>
      <c r="I105" s="8">
        <v>97.354741827422899</v>
      </c>
      <c r="J105" s="8">
        <v>129.97146883915988</v>
      </c>
      <c r="K105" s="8">
        <v>117.73430438611875</v>
      </c>
      <c r="L105" s="9">
        <v>112.96713229155326</v>
      </c>
    </row>
    <row r="106" spans="1:12">
      <c r="A106" s="59">
        <v>43312</v>
      </c>
      <c r="B106" s="8">
        <v>110.45704854868929</v>
      </c>
      <c r="C106" s="8">
        <v>179.34769285230968</v>
      </c>
      <c r="D106" s="8">
        <v>101.59395260609836</v>
      </c>
      <c r="E106" s="8">
        <v>120.62991416405704</v>
      </c>
      <c r="F106" s="8">
        <v>110.66138248889538</v>
      </c>
      <c r="G106" s="8">
        <v>104.03600198768113</v>
      </c>
      <c r="H106" s="8">
        <v>108.06296490181518</v>
      </c>
      <c r="I106" s="8">
        <v>95.73755342497401</v>
      </c>
      <c r="J106" s="8">
        <v>131.67646351105154</v>
      </c>
      <c r="K106" s="8">
        <v>118.54372917417473</v>
      </c>
      <c r="L106" s="9">
        <v>114.13880963393859</v>
      </c>
    </row>
    <row r="107" spans="1:12">
      <c r="A107" s="59">
        <v>43343</v>
      </c>
      <c r="B107" s="8">
        <v>110.83191963703899</v>
      </c>
      <c r="C107" s="8">
        <v>174.32614113616825</v>
      </c>
      <c r="D107" s="8">
        <v>103.79094589620905</v>
      </c>
      <c r="E107" s="8">
        <v>120.75833014170816</v>
      </c>
      <c r="F107" s="8">
        <v>111.6253280479219</v>
      </c>
      <c r="G107" s="8">
        <v>103.37993194272447</v>
      </c>
      <c r="H107" s="8">
        <v>108.32592736879269</v>
      </c>
      <c r="I107" s="8">
        <v>95.891571368064376</v>
      </c>
      <c r="J107" s="8">
        <v>132.02021243683615</v>
      </c>
      <c r="K107" s="8">
        <v>118.58304409245173</v>
      </c>
      <c r="L107" s="9">
        <v>114.28567427749435</v>
      </c>
    </row>
    <row r="108" spans="1:12">
      <c r="A108" s="59">
        <v>43373</v>
      </c>
      <c r="B108" s="8">
        <v>112.49807674627334</v>
      </c>
      <c r="C108" s="8">
        <v>180.06541572877285</v>
      </c>
      <c r="D108" s="8">
        <v>105.65952266357125</v>
      </c>
      <c r="E108" s="8">
        <v>121.49503232928561</v>
      </c>
      <c r="F108" s="8">
        <v>112.42982830391182</v>
      </c>
      <c r="G108" s="8">
        <v>105.99410414834122</v>
      </c>
      <c r="H108" s="8">
        <v>107.58086704568973</v>
      </c>
      <c r="I108" s="8">
        <v>95.976281236764081</v>
      </c>
      <c r="J108" s="8">
        <v>130.97521570245092</v>
      </c>
      <c r="K108" s="8">
        <v>119.5936687563959</v>
      </c>
      <c r="L108" s="9">
        <v>115.85645320505708</v>
      </c>
    </row>
    <row r="109" spans="1:12">
      <c r="A109" s="59">
        <v>43404</v>
      </c>
      <c r="B109" s="8">
        <v>113.65241847380202</v>
      </c>
      <c r="C109" s="8">
        <v>165.80036667470117</v>
      </c>
      <c r="D109" s="8">
        <v>106.16913450921548</v>
      </c>
      <c r="E109" s="8">
        <v>121.83972784824385</v>
      </c>
      <c r="F109" s="8">
        <v>113.15058563107904</v>
      </c>
      <c r="G109" s="8">
        <v>106.03361268326651</v>
      </c>
      <c r="H109" s="8">
        <v>108.26018675204831</v>
      </c>
      <c r="I109" s="8">
        <v>95.637441761965263</v>
      </c>
      <c r="J109" s="8">
        <v>132.45333608332473</v>
      </c>
      <c r="K109" s="8">
        <v>119.66767330844674</v>
      </c>
      <c r="L109" s="9">
        <v>115.93753641275873</v>
      </c>
    </row>
    <row r="110" spans="1:12">
      <c r="A110" s="59">
        <v>43434</v>
      </c>
      <c r="B110" s="8">
        <v>110.41072231454362</v>
      </c>
      <c r="C110" s="8">
        <v>158.05050759132942</v>
      </c>
      <c r="D110" s="8">
        <v>107.17703349282297</v>
      </c>
      <c r="E110" s="8">
        <v>122.4074616441751</v>
      </c>
      <c r="F110" s="8">
        <v>114.37301769977505</v>
      </c>
      <c r="G110" s="8">
        <v>103.78418208935265</v>
      </c>
      <c r="H110" s="8">
        <v>109.39238626264594</v>
      </c>
      <c r="I110" s="8">
        <v>95.968580339609559</v>
      </c>
      <c r="J110" s="8">
        <v>131.23646488604723</v>
      </c>
      <c r="K110" s="8">
        <v>119.71623879573009</v>
      </c>
      <c r="L110" s="9">
        <v>113.92121457601715</v>
      </c>
    </row>
    <row r="111" spans="1:12">
      <c r="A111" s="59">
        <v>43465</v>
      </c>
      <c r="B111" s="8">
        <v>108.52667923541399</v>
      </c>
      <c r="C111" s="8">
        <v>142.80320841199702</v>
      </c>
      <c r="D111" s="8">
        <v>108.29817955324029</v>
      </c>
      <c r="E111" s="8">
        <v>123.17119877441593</v>
      </c>
      <c r="F111" s="8">
        <v>114.82912549665481</v>
      </c>
      <c r="G111" s="8">
        <v>98.235805918924015</v>
      </c>
      <c r="H111" s="8">
        <v>109.88178863174298</v>
      </c>
      <c r="I111" s="8">
        <v>96.276616225790306</v>
      </c>
      <c r="J111" s="8">
        <v>132.25396170636967</v>
      </c>
      <c r="K111" s="8">
        <v>119.79949391678728</v>
      </c>
      <c r="L111" s="9">
        <v>112.09332860471295</v>
      </c>
    </row>
    <row r="112" spans="1:12">
      <c r="A112" s="59">
        <v>43496</v>
      </c>
      <c r="B112" s="8">
        <v>108.29204423874191</v>
      </c>
      <c r="C112" s="8">
        <v>119.6990212628007</v>
      </c>
      <c r="D112" s="8">
        <v>107.67532063078622</v>
      </c>
      <c r="E112" s="8">
        <v>123.46182440804741</v>
      </c>
      <c r="F112" s="8">
        <v>114.66067992076442</v>
      </c>
      <c r="G112" s="8">
        <v>100.86922874532718</v>
      </c>
      <c r="H112" s="8">
        <v>109.07098769189564</v>
      </c>
      <c r="I112" s="8">
        <v>94.70563320626853</v>
      </c>
      <c r="J112" s="8">
        <v>132.59771063215427</v>
      </c>
      <c r="K112" s="8">
        <v>119.35315396223069</v>
      </c>
      <c r="L112" s="9">
        <v>110.9005478728831</v>
      </c>
    </row>
    <row r="113" spans="1:12">
      <c r="A113" s="59">
        <v>43524</v>
      </c>
      <c r="B113" s="8">
        <v>109.23358705143391</v>
      </c>
      <c r="C113" s="8">
        <v>136.52114362294822</v>
      </c>
      <c r="D113" s="8">
        <v>109.26077970612384</v>
      </c>
      <c r="E113" s="8">
        <v>125.24613062383131</v>
      </c>
      <c r="F113" s="8">
        <v>113.91869512450742</v>
      </c>
      <c r="G113" s="8">
        <v>99.06606557271877</v>
      </c>
      <c r="H113" s="8">
        <v>110.64876249376073</v>
      </c>
      <c r="I113" s="8">
        <v>94.397597320087783</v>
      </c>
      <c r="J113" s="8">
        <v>134.51582963803239</v>
      </c>
      <c r="K113" s="8">
        <v>119.63992160142767</v>
      </c>
      <c r="L113" s="9">
        <v>112.37417175473649</v>
      </c>
    </row>
    <row r="114" spans="1:12">
      <c r="A114" s="59">
        <v>43555</v>
      </c>
      <c r="B114" s="8">
        <v>109.1636512637959</v>
      </c>
      <c r="C114" s="8">
        <v>179.22021054816665</v>
      </c>
      <c r="D114" s="8">
        <v>109.57787152119135</v>
      </c>
      <c r="E114" s="8">
        <v>125.65841349944803</v>
      </c>
      <c r="F114" s="8">
        <v>113.83293955833312</v>
      </c>
      <c r="G114" s="8">
        <v>95.893893307514389</v>
      </c>
      <c r="H114" s="8">
        <v>110.83137531805068</v>
      </c>
      <c r="I114" s="8">
        <v>93.920141696507642</v>
      </c>
      <c r="J114" s="8">
        <v>134.50895465951669</v>
      </c>
      <c r="K114" s="8">
        <v>120.52103829928289</v>
      </c>
      <c r="L114" s="9">
        <v>114.2661562999011</v>
      </c>
    </row>
    <row r="115" spans="1:12">
      <c r="A115" s="59">
        <v>43585</v>
      </c>
      <c r="B115" s="8">
        <v>110.97556675307953</v>
      </c>
      <c r="C115" s="8">
        <v>201.45149921419357</v>
      </c>
      <c r="D115" s="8">
        <v>109.12488321395205</v>
      </c>
      <c r="E115" s="8">
        <v>124.50266970058802</v>
      </c>
      <c r="F115" s="8">
        <v>114.49891619513269</v>
      </c>
      <c r="G115" s="8">
        <v>98.259090060983652</v>
      </c>
      <c r="H115" s="8">
        <v>110.79485275319269</v>
      </c>
      <c r="I115" s="8">
        <v>92.795810711947937</v>
      </c>
      <c r="J115" s="8">
        <v>137.6370698841566</v>
      </c>
      <c r="K115" s="8">
        <v>120.19033045730573</v>
      </c>
      <c r="L115" s="9">
        <v>116.29955747005383</v>
      </c>
    </row>
    <row r="116" spans="1:12">
      <c r="A116" s="59">
        <v>43616</v>
      </c>
      <c r="B116" s="8">
        <v>109.82157418921128</v>
      </c>
      <c r="C116" s="8">
        <v>181.56302639023554</v>
      </c>
      <c r="D116" s="8">
        <v>107.69797004614819</v>
      </c>
      <c r="E116" s="8">
        <v>124.25259648095162</v>
      </c>
      <c r="F116" s="8">
        <v>114.37223540342301</v>
      </c>
      <c r="G116" s="8">
        <v>107.94530330960218</v>
      </c>
      <c r="H116" s="8">
        <v>110.05709694306132</v>
      </c>
      <c r="I116" s="8">
        <v>93.981748873743797</v>
      </c>
      <c r="J116" s="8">
        <v>136.0626998040631</v>
      </c>
      <c r="K116" s="8">
        <v>120.19958102631209</v>
      </c>
      <c r="L116" s="9">
        <v>115.21944070295525</v>
      </c>
    </row>
    <row r="117" spans="1:12">
      <c r="A117" s="59">
        <v>43646</v>
      </c>
      <c r="B117" s="8">
        <v>106.94150427531459</v>
      </c>
      <c r="C117" s="8">
        <v>193.96743826131777</v>
      </c>
      <c r="D117" s="8">
        <v>106.88259109311741</v>
      </c>
      <c r="E117" s="8">
        <v>123.05630026809652</v>
      </c>
      <c r="F117" s="8">
        <v>114.6027657138189</v>
      </c>
      <c r="G117" s="8">
        <v>114.54766001613424</v>
      </c>
      <c r="H117" s="8">
        <v>111.49608599846606</v>
      </c>
      <c r="I117" s="8">
        <v>94.151168611143191</v>
      </c>
      <c r="J117" s="8">
        <v>135.94582516929634</v>
      </c>
      <c r="K117" s="8">
        <v>119.66304802394356</v>
      </c>
      <c r="L117" s="9">
        <v>114.57660032991966</v>
      </c>
    </row>
    <row r="118" spans="1:12">
      <c r="A118" s="59">
        <v>43677</v>
      </c>
      <c r="B118" s="8">
        <v>107.51581711015628</v>
      </c>
      <c r="C118" s="8">
        <v>207.23843440523612</v>
      </c>
      <c r="D118" s="8">
        <v>106.7580193086266</v>
      </c>
      <c r="E118" s="8">
        <v>124.38777119426859</v>
      </c>
      <c r="F118" s="8">
        <v>117.48948615707833</v>
      </c>
      <c r="G118" s="8">
        <v>121.61747276609265</v>
      </c>
      <c r="H118" s="8">
        <v>113.1761239819335</v>
      </c>
      <c r="I118" s="8">
        <v>93.873936313580529</v>
      </c>
      <c r="J118" s="8">
        <v>135.65707607163728</v>
      </c>
      <c r="K118" s="8">
        <v>120.30364992763357</v>
      </c>
      <c r="L118" s="9">
        <v>116.16906283212073</v>
      </c>
    </row>
    <row r="119" spans="1:12">
      <c r="A119" s="59">
        <v>43708</v>
      </c>
      <c r="B119" s="8">
        <v>106.08702962199862</v>
      </c>
      <c r="C119" s="8">
        <v>195.40665106465892</v>
      </c>
      <c r="D119" s="8">
        <v>106.07853684776762</v>
      </c>
      <c r="E119" s="8">
        <v>124.80681280555117</v>
      </c>
      <c r="F119" s="8">
        <v>120.50768877959567</v>
      </c>
      <c r="G119" s="8">
        <v>132.01773558512596</v>
      </c>
      <c r="H119" s="8">
        <v>114.1184061552696</v>
      </c>
      <c r="I119" s="8">
        <v>93.581302221708825</v>
      </c>
      <c r="J119" s="8">
        <v>135.29957718882127</v>
      </c>
      <c r="K119" s="8">
        <v>120.28052350511769</v>
      </c>
      <c r="L119" s="9">
        <v>115.56596520871885</v>
      </c>
    </row>
    <row r="120" spans="1:12">
      <c r="A120" s="59">
        <v>43738</v>
      </c>
      <c r="B120" s="8">
        <v>104.26573910955682</v>
      </c>
      <c r="C120" s="8">
        <v>151.76200132616563</v>
      </c>
      <c r="D120" s="8">
        <v>103.97214121910478</v>
      </c>
      <c r="E120" s="8">
        <v>125.71248338477483</v>
      </c>
      <c r="F120" s="8">
        <v>122.52936375889131</v>
      </c>
      <c r="G120" s="8">
        <v>132.2623101302581</v>
      </c>
      <c r="H120" s="8">
        <v>115.74000803496426</v>
      </c>
      <c r="I120" s="8">
        <v>93.681413884717571</v>
      </c>
      <c r="J120" s="8">
        <v>135.73270083530988</v>
      </c>
      <c r="K120" s="8">
        <v>120.63898305411391</v>
      </c>
      <c r="L120" s="9">
        <v>112.68207769609558</v>
      </c>
    </row>
    <row r="121" spans="1:12">
      <c r="A121" s="59">
        <v>43769</v>
      </c>
      <c r="B121" s="8">
        <v>103.49320970694102</v>
      </c>
      <c r="C121" s="8">
        <v>164.33950214629164</v>
      </c>
      <c r="D121" s="8">
        <v>104.70824721836867</v>
      </c>
      <c r="E121" s="8">
        <v>125.96931534007705</v>
      </c>
      <c r="F121" s="8">
        <v>121.81230603899833</v>
      </c>
      <c r="G121" s="8">
        <v>139.41683360070871</v>
      </c>
      <c r="H121" s="8">
        <v>116.87220754556191</v>
      </c>
      <c r="I121" s="8">
        <v>93.820030033498909</v>
      </c>
      <c r="J121" s="8">
        <v>137.32082087243478</v>
      </c>
      <c r="K121" s="8">
        <v>120.32908899240104</v>
      </c>
      <c r="L121" s="9">
        <v>113.39016288031378</v>
      </c>
    </row>
    <row r="122" spans="1:12">
      <c r="A122" s="59">
        <v>43799</v>
      </c>
      <c r="B122" s="8">
        <v>103.44399481068285</v>
      </c>
      <c r="C122" s="8">
        <v>136.52082512727617</v>
      </c>
      <c r="D122" s="8">
        <v>104.0967130035956</v>
      </c>
      <c r="E122" s="8">
        <v>127.13857661026877</v>
      </c>
      <c r="F122" s="8">
        <v>120.89476361503202</v>
      </c>
      <c r="G122" s="8">
        <v>134.38552270083423</v>
      </c>
      <c r="H122" s="8">
        <v>116.31706455972048</v>
      </c>
      <c r="I122" s="8">
        <v>94.166570405452234</v>
      </c>
      <c r="J122" s="8">
        <v>137.96019387439415</v>
      </c>
      <c r="K122" s="8">
        <v>120.84712085675686</v>
      </c>
      <c r="L122" s="9">
        <v>111.8356491279928</v>
      </c>
    </row>
    <row r="123" spans="1:12">
      <c r="A123" s="59">
        <v>43830</v>
      </c>
      <c r="B123" s="8">
        <v>103.99342442561121</v>
      </c>
      <c r="C123" s="8">
        <v>168.173310691381</v>
      </c>
      <c r="D123" s="8">
        <v>104.30055774185328</v>
      </c>
      <c r="E123" s="8">
        <v>126.77360488431297</v>
      </c>
      <c r="F123" s="8">
        <v>120.50261832379178</v>
      </c>
      <c r="G123" s="8">
        <v>128.79691522570607</v>
      </c>
      <c r="H123" s="8">
        <v>117.02560231796545</v>
      </c>
      <c r="I123" s="8">
        <v>94.035655153825417</v>
      </c>
      <c r="J123" s="8">
        <v>138.24894297205321</v>
      </c>
      <c r="K123" s="8">
        <v>121.41371820839605</v>
      </c>
      <c r="L123" s="9">
        <v>113.34290832511878</v>
      </c>
    </row>
    <row r="124" spans="1:12">
      <c r="A124" s="59">
        <v>43861</v>
      </c>
      <c r="B124" s="8">
        <v>102.56807016024452</v>
      </c>
      <c r="C124" s="8">
        <v>121.81153092621599</v>
      </c>
      <c r="D124" s="8">
        <v>103.48517878882251</v>
      </c>
      <c r="E124" s="8">
        <v>126.05717890373307</v>
      </c>
      <c r="F124" s="8">
        <v>116.71342653587641</v>
      </c>
      <c r="G124" s="8">
        <v>128.58249745551538</v>
      </c>
      <c r="H124" s="8">
        <v>119.27539231321752</v>
      </c>
      <c r="I124" s="8">
        <v>94.166570405452234</v>
      </c>
      <c r="J124" s="8">
        <v>141.30143343302052</v>
      </c>
      <c r="K124" s="8">
        <v>121.04832073264507</v>
      </c>
      <c r="L124" s="9">
        <v>110.41433760354018</v>
      </c>
    </row>
    <row r="125" spans="1:12">
      <c r="A125" s="59">
        <v>43890</v>
      </c>
      <c r="B125" s="8">
        <v>99.543036754810004</v>
      </c>
      <c r="C125" s="8">
        <v>133.32057309575919</v>
      </c>
      <c r="D125" s="8">
        <v>107.00716287760822</v>
      </c>
      <c r="E125" s="8">
        <v>125.88145177642103</v>
      </c>
      <c r="F125" s="8">
        <v>114.03212749566663</v>
      </c>
      <c r="G125" s="8">
        <v>128.68971205989797</v>
      </c>
      <c r="H125" s="8">
        <v>122.1022388332258</v>
      </c>
      <c r="I125" s="8">
        <v>95.729852527819489</v>
      </c>
      <c r="J125" s="8">
        <v>137.40332061462308</v>
      </c>
      <c r="K125" s="8">
        <v>122.77123921007849</v>
      </c>
      <c r="L125" s="9">
        <v>109.91323975640913</v>
      </c>
    </row>
    <row r="126" spans="1:12">
      <c r="A126" s="59">
        <v>43921</v>
      </c>
      <c r="B126" s="8">
        <v>93.379693429699188</v>
      </c>
      <c r="C126" s="8">
        <v>166.27822671414029</v>
      </c>
      <c r="D126" s="8">
        <v>105.51230146371847</v>
      </c>
      <c r="E126" s="8">
        <v>126.99664316128596</v>
      </c>
      <c r="F126" s="8">
        <v>110.0400895939339</v>
      </c>
      <c r="G126" s="8">
        <v>146.84218528196004</v>
      </c>
      <c r="H126" s="8">
        <v>118.57415906794415</v>
      </c>
      <c r="I126" s="8">
        <v>94.721035000577572</v>
      </c>
      <c r="J126" s="8">
        <v>139.20456498573441</v>
      </c>
      <c r="K126" s="8">
        <v>120.97894146509741</v>
      </c>
      <c r="L126" s="9">
        <v>108.77600340338802</v>
      </c>
    </row>
    <row r="127" spans="1:12">
      <c r="A127" s="59">
        <v>43951</v>
      </c>
      <c r="B127" s="8">
        <v>75.497741908235056</v>
      </c>
      <c r="C127" s="8">
        <v>114.78142504120287</v>
      </c>
      <c r="D127" s="8">
        <v>92.624784122759834</v>
      </c>
      <c r="E127" s="8">
        <v>115.0607159753982</v>
      </c>
      <c r="F127" s="8">
        <v>112.29112323949978</v>
      </c>
      <c r="G127" s="8">
        <v>153.755218457806</v>
      </c>
      <c r="H127" s="8">
        <v>104.38149036412997</v>
      </c>
      <c r="I127" s="8">
        <v>91.640676138770161</v>
      </c>
      <c r="J127" s="8">
        <v>104.99467189165034</v>
      </c>
      <c r="K127" s="8">
        <v>111.89257005860621</v>
      </c>
      <c r="L127" s="9">
        <v>93.327575950964302</v>
      </c>
    </row>
    <row r="128" spans="1:12">
      <c r="A128" s="59">
        <v>43982</v>
      </c>
      <c r="B128" s="8">
        <v>69.30870235151805</v>
      </c>
      <c r="C128" s="8">
        <v>106.35580067291268</v>
      </c>
      <c r="D128" s="8">
        <v>94.799127997508563</v>
      </c>
      <c r="E128" s="8">
        <v>119.23761461689233</v>
      </c>
      <c r="F128" s="8">
        <v>112.98692347486519</v>
      </c>
      <c r="G128" s="8">
        <v>157.89428195868032</v>
      </c>
      <c r="H128" s="8">
        <v>106.39023143131932</v>
      </c>
      <c r="I128" s="8">
        <v>91.224827692426175</v>
      </c>
      <c r="J128" s="8">
        <v>118.20838059881063</v>
      </c>
      <c r="K128" s="8">
        <v>108.65487090638231</v>
      </c>
      <c r="L128" s="9">
        <v>90.22351100210075</v>
      </c>
    </row>
    <row r="129" spans="1:12">
      <c r="A129" s="59">
        <v>44012</v>
      </c>
      <c r="B129" s="8">
        <v>68.698505277468797</v>
      </c>
      <c r="C129" s="8">
        <v>153.37330155092931</v>
      </c>
      <c r="D129" s="8">
        <v>97.211290733557945</v>
      </c>
      <c r="E129" s="8">
        <v>121.95462635456327</v>
      </c>
      <c r="F129" s="8">
        <v>114.41763242504345</v>
      </c>
      <c r="G129" s="8">
        <v>157.81698879900458</v>
      </c>
      <c r="H129" s="8">
        <v>105.65978013415956</v>
      </c>
      <c r="I129" s="8">
        <v>89.068576489160989</v>
      </c>
      <c r="J129" s="8">
        <v>120.23649926093981</v>
      </c>
      <c r="K129" s="8">
        <v>109.06883386941665</v>
      </c>
      <c r="L129" s="9">
        <v>92.398429490881597</v>
      </c>
    </row>
    <row r="130" spans="1:12">
      <c r="A130" s="59">
        <v>44043</v>
      </c>
      <c r="B130" s="8">
        <v>67.76196844086985</v>
      </c>
      <c r="C130" s="8">
        <v>180.97806009426407</v>
      </c>
      <c r="D130" s="8">
        <v>98.524956824551964</v>
      </c>
      <c r="E130" s="8">
        <v>120.16356140311352</v>
      </c>
      <c r="F130" s="8">
        <v>114.01433410650577</v>
      </c>
      <c r="G130" s="8">
        <v>163.52168675708754</v>
      </c>
      <c r="H130" s="8">
        <v>103.74599773560098</v>
      </c>
      <c r="I130" s="8">
        <v>92.410765854222021</v>
      </c>
      <c r="J130" s="8">
        <v>117.72713210271218</v>
      </c>
      <c r="K130" s="8">
        <v>107.59105547065161</v>
      </c>
      <c r="L130" s="9">
        <v>93.274767132290208</v>
      </c>
    </row>
    <row r="131" spans="1:12">
      <c r="A131" s="59">
        <v>44074</v>
      </c>
      <c r="B131" s="8">
        <v>67.950165722248755</v>
      </c>
      <c r="C131" s="8">
        <v>169.09746879854509</v>
      </c>
      <c r="D131" s="8">
        <v>96.407236488208142</v>
      </c>
      <c r="E131" s="8">
        <v>120.50825692207178</v>
      </c>
      <c r="F131" s="8">
        <v>113.29284269605807</v>
      </c>
      <c r="G131" s="8">
        <v>164.13366034408619</v>
      </c>
      <c r="H131" s="8">
        <v>104.57871221436311</v>
      </c>
      <c r="I131" s="8">
        <v>91.594470755843062</v>
      </c>
      <c r="J131" s="8">
        <v>120.01649994843766</v>
      </c>
      <c r="K131" s="8">
        <v>110.05864475309653</v>
      </c>
      <c r="L131" s="9">
        <v>93.131290775594039</v>
      </c>
    </row>
    <row r="132" spans="1:12">
      <c r="A132" s="59">
        <v>44104</v>
      </c>
      <c r="B132" s="8">
        <v>67.190835512730501</v>
      </c>
      <c r="C132" s="8">
        <v>157.81852655193774</v>
      </c>
      <c r="D132" s="8">
        <v>97.29056368732482</v>
      </c>
      <c r="E132" s="8">
        <v>120.79888255570324</v>
      </c>
      <c r="F132" s="8">
        <v>113.17231439030812</v>
      </c>
      <c r="G132" s="8">
        <v>163.51788075069561</v>
      </c>
      <c r="H132" s="8">
        <v>105.28724997260808</v>
      </c>
      <c r="I132" s="8">
        <v>91.640676138770161</v>
      </c>
      <c r="J132" s="8">
        <v>122.84211611838712</v>
      </c>
      <c r="K132" s="8">
        <v>108.92082476531499</v>
      </c>
      <c r="L132" s="9">
        <v>92.188345532662552</v>
      </c>
    </row>
    <row r="133" spans="1:12">
      <c r="A133" s="59">
        <v>44105</v>
      </c>
      <c r="B133" s="8">
        <v>67.736670806063316</v>
      </c>
      <c r="C133" s="8">
        <v>156.78513393367888</v>
      </c>
      <c r="D133" s="8">
        <v>98.909996885705382</v>
      </c>
      <c r="E133" s="8">
        <v>121.8870389979048</v>
      </c>
      <c r="F133" s="8">
        <v>114.15780738079393</v>
      </c>
      <c r="G133" s="8">
        <v>161.97612066871471</v>
      </c>
      <c r="H133" s="8">
        <v>106.1491825032566</v>
      </c>
      <c r="I133" s="8">
        <v>93.157752878210317</v>
      </c>
      <c r="J133" s="8">
        <v>125.4064831047403</v>
      </c>
      <c r="K133" s="8">
        <v>111.14096132683994</v>
      </c>
      <c r="L133" s="9">
        <v>92.975983717880212</v>
      </c>
    </row>
    <row r="134" spans="1:12">
      <c r="A134" s="59">
        <v>44136</v>
      </c>
      <c r="B134" s="8">
        <v>69.148888484144734</v>
      </c>
      <c r="C134" s="8">
        <v>129.40970839698639</v>
      </c>
      <c r="D134" s="8">
        <v>98.989269839472271</v>
      </c>
      <c r="E134" s="8">
        <v>122.12359474620948</v>
      </c>
      <c r="F134" s="8">
        <v>116.22587228760555</v>
      </c>
      <c r="G134" s="8">
        <v>166.59667683649252</v>
      </c>
      <c r="H134" s="8">
        <v>105.46986279689801</v>
      </c>
      <c r="I134" s="8">
        <v>92.772708020484387</v>
      </c>
      <c r="J134" s="8">
        <v>124.86335980200062</v>
      </c>
      <c r="K134" s="8">
        <v>111.7329977432466</v>
      </c>
      <c r="L134" s="9">
        <v>92.828516923836233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Graphs</vt:lpstr>
      <vt:lpstr>Tables</vt:lpstr>
      <vt:lpstr>Midland Index</vt:lpstr>
      <vt:lpstr>Permian Basin 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Eisenbarth</dc:creator>
  <cp:lastModifiedBy>Sara Harris</cp:lastModifiedBy>
  <dcterms:created xsi:type="dcterms:W3CDTF">2017-12-20T14:07:58Z</dcterms:created>
  <dcterms:modified xsi:type="dcterms:W3CDTF">2021-01-27T14:03:27Z</dcterms:modified>
</cp:coreProperties>
</file>